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ok15\Skr spm med tabeller og noter\2020-2021\601-750 Dok. 15.5\"/>
    </mc:Choice>
  </mc:AlternateContent>
  <bookViews>
    <workbookView xWindow="0" yWindow="0" windowWidth="23040" windowHeight="9192" activeTab="1"/>
  </bookViews>
  <sheets>
    <sheet name="Anslag 2020-2021" sheetId="1" r:id="rId1"/>
    <sheet name="Utbetalingsoversikt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5" i="1" l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D161" i="2"/>
  <c r="D160" i="2"/>
  <c r="D159" i="2"/>
  <c r="D158" i="2"/>
  <c r="D157" i="2"/>
  <c r="D156" i="2"/>
  <c r="D155" i="2"/>
  <c r="D154" i="2"/>
  <c r="D145" i="1"/>
  <c r="C145" i="1"/>
  <c r="D151" i="2"/>
  <c r="D54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161" i="2"/>
  <c r="C151" i="2"/>
  <c r="C2" i="1"/>
  <c r="E154" i="1" s="1"/>
  <c r="E12" i="1" l="1"/>
  <c r="E20" i="1"/>
  <c r="E28" i="1"/>
  <c r="E36" i="1"/>
  <c r="E44" i="1"/>
  <c r="E52" i="1"/>
  <c r="E60" i="1"/>
  <c r="E68" i="1"/>
  <c r="E76" i="1"/>
  <c r="E84" i="1"/>
  <c r="E92" i="1"/>
  <c r="E100" i="1"/>
  <c r="E108" i="1"/>
  <c r="E116" i="1"/>
  <c r="E124" i="1"/>
  <c r="E132" i="1"/>
  <c r="E140" i="1"/>
  <c r="E145" i="1"/>
  <c r="E155" i="1"/>
  <c r="E5" i="1"/>
  <c r="E13" i="1"/>
  <c r="E21" i="1"/>
  <c r="E29" i="1"/>
  <c r="E37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8" i="1"/>
  <c r="E22" i="1"/>
  <c r="E54" i="1"/>
  <c r="E62" i="1"/>
  <c r="E94" i="1"/>
  <c r="E126" i="1"/>
  <c r="E7" i="1"/>
  <c r="E23" i="1"/>
  <c r="E47" i="1"/>
  <c r="E79" i="1"/>
  <c r="E111" i="1"/>
  <c r="E135" i="1"/>
  <c r="E150" i="1"/>
  <c r="E8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1" i="1"/>
  <c r="E14" i="1"/>
  <c r="E46" i="1"/>
  <c r="E86" i="1"/>
  <c r="E110" i="1"/>
  <c r="E142" i="1"/>
  <c r="E31" i="1"/>
  <c r="E71" i="1"/>
  <c r="E103" i="1"/>
  <c r="E143" i="1"/>
  <c r="E9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52" i="1"/>
  <c r="E6" i="1"/>
  <c r="E38" i="1"/>
  <c r="E78" i="1"/>
  <c r="E118" i="1"/>
  <c r="E149" i="1"/>
  <c r="E39" i="1"/>
  <c r="E63" i="1"/>
  <c r="E87" i="1"/>
  <c r="E127" i="1"/>
  <c r="E10" i="1"/>
  <c r="E18" i="1"/>
  <c r="E26" i="1"/>
  <c r="E34" i="1"/>
  <c r="E42" i="1"/>
  <c r="E50" i="1"/>
  <c r="E58" i="1"/>
  <c r="E66" i="1"/>
  <c r="E74" i="1"/>
  <c r="E82" i="1"/>
  <c r="E90" i="1"/>
  <c r="E98" i="1"/>
  <c r="E106" i="1"/>
  <c r="E114" i="1"/>
  <c r="E122" i="1"/>
  <c r="E130" i="1"/>
  <c r="E138" i="1"/>
  <c r="E153" i="1"/>
  <c r="E30" i="1"/>
  <c r="E70" i="1"/>
  <c r="E102" i="1"/>
  <c r="E134" i="1"/>
  <c r="E15" i="1"/>
  <c r="E55" i="1"/>
  <c r="E95" i="1"/>
  <c r="E119" i="1"/>
  <c r="E11" i="1"/>
  <c r="E19" i="1"/>
  <c r="E27" i="1"/>
  <c r="E35" i="1"/>
  <c r="E43" i="1"/>
  <c r="E51" i="1"/>
  <c r="E59" i="1"/>
  <c r="E67" i="1"/>
  <c r="E75" i="1"/>
  <c r="E83" i="1"/>
  <c r="E91" i="1"/>
  <c r="E99" i="1"/>
  <c r="E107" i="1"/>
  <c r="E115" i="1"/>
  <c r="E123" i="1"/>
  <c r="E131" i="1"/>
  <c r="E139" i="1"/>
</calcChain>
</file>

<file path=xl/sharedStrings.xml><?xml version="1.0" encoding="utf-8"?>
<sst xmlns="http://schemas.openxmlformats.org/spreadsheetml/2006/main" count="315" uniqueCount="163">
  <si>
    <t>Utbetalinger fra Havbruksfondet 2020</t>
  </si>
  <si>
    <t>KOMNR</t>
  </si>
  <si>
    <t>KOMMUNE</t>
  </si>
  <si>
    <t>ORDINÆR UTBETALING</t>
  </si>
  <si>
    <t>STAVANGER</t>
  </si>
  <si>
    <t>HAUGESUND</t>
  </si>
  <si>
    <t>SANDNES</t>
  </si>
  <si>
    <t>GJESDAL</t>
  </si>
  <si>
    <t>STRAND</t>
  </si>
  <si>
    <t>HJELMELAND</t>
  </si>
  <si>
    <t>SULDAL</t>
  </si>
  <si>
    <t>KVITSØY</t>
  </si>
  <si>
    <t>BOKN</t>
  </si>
  <si>
    <t>TYSVÆR</t>
  </si>
  <si>
    <t>KARMØY</t>
  </si>
  <si>
    <t>VINDAFJORD</t>
  </si>
  <si>
    <t>KRISTIANSUND</t>
  </si>
  <si>
    <t>MOLDE</t>
  </si>
  <si>
    <t>ÅLESUND</t>
  </si>
  <si>
    <t>VANYLVEN</t>
  </si>
  <si>
    <t>SANDE</t>
  </si>
  <si>
    <t>HERØY I MØRE OG ROMSDAL</t>
  </si>
  <si>
    <t>ULSTEIN</t>
  </si>
  <si>
    <t>ØRSTA</t>
  </si>
  <si>
    <t>STRANDA</t>
  </si>
  <si>
    <t>GISKE</t>
  </si>
  <si>
    <t>VESTNES</t>
  </si>
  <si>
    <t>RAUMA</t>
  </si>
  <si>
    <t>AUKRA</t>
  </si>
  <si>
    <t>AVERØY</t>
  </si>
  <si>
    <t>GJEMNES</t>
  </si>
  <si>
    <t>TINGVOLL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</si>
  <si>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</si>
  <si>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</si>
  <si>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</si>
  <si>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</si>
  <si>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</si>
  <si>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</si>
  <si>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</si>
  <si>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</si>
  <si>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</si>
  <si>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</si>
  <si>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</si>
  <si>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</si>
  <si>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</si>
  <si>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I NORDLAND</t>
  </si>
  <si>
    <t>ALSTAHAUG</t>
  </si>
  <si>
    <t>LEIRFJORD</t>
  </si>
  <si>
    <t>VEFSN</t>
  </si>
  <si>
    <t>DØNNA</t>
  </si>
  <si>
    <t>NESNA</t>
  </si>
  <si>
    <t>RANA</t>
  </si>
  <si>
    <t>LURØY</t>
  </si>
  <si>
    <t>TRÆNA</t>
  </si>
  <si>
    <t>RØDØY</t>
  </si>
  <si>
    <t>MELØY</t>
  </si>
  <si>
    <t>GILDESKÅL</t>
  </si>
  <si>
    <t>SALTDAL</t>
  </si>
  <si>
    <t>FAUSKE</t>
  </si>
  <si>
    <t>SØRFOLD</t>
  </si>
  <si>
    <t>STEIGEN</t>
  </si>
  <si>
    <t>LØDINGEN</t>
  </si>
  <si>
    <t>EVENES</t>
  </si>
  <si>
    <t>FLAKSTAD</t>
  </si>
  <si>
    <t>VESTVÅGØY</t>
  </si>
  <si>
    <t>VÅGAN</t>
  </si>
  <si>
    <t>HADSEL</t>
  </si>
  <si>
    <t>BØ I NORDLAND</t>
  </si>
  <si>
    <t>ØKSNES</t>
  </si>
  <si>
    <t>SORTLAND</t>
  </si>
  <si>
    <t>ANDØY</t>
  </si>
  <si>
    <t>HAMARØY</t>
  </si>
  <si>
    <t>FARSUND</t>
  </si>
  <si>
    <t>FLEKKEFJORD</t>
  </si>
  <si>
    <t>LILLESAND</t>
  </si>
  <si>
    <t>LYNGDAL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</si>
  <si>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</si>
  <si>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</si>
  <si>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</si>
  <si>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</si>
  <si>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</si>
  <si>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</si>
  <si>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</si>
  <si>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</si>
  <si>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</si>
  <si>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KVAM</t>
  </si>
  <si>
    <t>SAMNANGER</t>
  </si>
  <si>
    <t>BJØRNAFJORDEN</t>
  </si>
  <si>
    <t>AUSTEVOLL</t>
  </si>
  <si>
    <t>ØYGARDEN</t>
  </si>
  <si>
    <t>ASKØY</t>
  </si>
  <si>
    <t>VAKSDAL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</si>
  <si>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</si>
  <si>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</si>
  <si>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</si>
  <si>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</si>
  <si>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</si>
  <si>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</si>
  <si>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</si>
  <si>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</si>
  <si>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</si>
  <si>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ASKVOLL</t>
  </si>
  <si>
    <t>FJALER</t>
  </si>
  <si>
    <t>BREMANGER</t>
  </si>
  <si>
    <t>STAD</t>
  </si>
  <si>
    <t>GLOPPEN</t>
  </si>
  <si>
    <t>NAMSOS</t>
  </si>
  <si>
    <t>FRØYA</t>
  </si>
  <si>
    <t>OSEN</t>
  </si>
  <si>
    <t>FLATANGER</t>
  </si>
  <si>
    <t>LEKA</t>
  </si>
  <si>
    <t>HEIM</t>
  </si>
  <si>
    <t>HITRA</t>
  </si>
  <si>
    <t>ØRLAND</t>
  </si>
  <si>
    <t>ÅFJORD</t>
  </si>
  <si>
    <t>ORKLAND</t>
  </si>
  <si>
    <t>NÆRØYSUND</t>
  </si>
  <si>
    <t>TROMSØ</t>
  </si>
  <si>
    <t>HARSTAD</t>
  </si>
  <si>
    <t>ALTA</t>
  </si>
  <si>
    <t>HAMMERFEST</t>
  </si>
  <si>
    <t>KVÆFJORD</t>
  </si>
  <si>
    <t>TJELDSUND</t>
  </si>
  <si>
    <t>IBESTAD</t>
  </si>
  <si>
    <t>GRATANGEN</t>
  </si>
  <si>
    <t>LOABÁK - LAVANGEN</t>
  </si>
  <si>
    <t>SALANGEN</t>
  </si>
  <si>
    <t>SØRREISA</t>
  </si>
  <si>
    <t>DYRØY</t>
  </si>
  <si>
    <t>SENJA</t>
  </si>
  <si>
    <t>KARLSØY</t>
  </si>
  <si>
    <t>LYNGEN</t>
  </si>
  <si>
    <t>GÁIVUOTNA - KÅFJORD - KAIVUONO</t>
  </si>
  <si>
    <t>SKJERVØY</t>
  </si>
  <si>
    <t>NORDREISA</t>
  </si>
  <si>
    <t>KVÆNANGEN</t>
  </si>
  <si>
    <t>LOPPA</t>
  </si>
  <si>
    <t>HASVIK</t>
  </si>
  <si>
    <t>MÅSØY</t>
  </si>
  <si>
    <t>NORDKAPP</t>
  </si>
  <si>
    <t>LEBESBY</t>
  </si>
  <si>
    <t>UNJÁRGA - NESSEBY</t>
  </si>
  <si>
    <t>BÅTSFJORD</t>
  </si>
  <si>
    <t>SØR-VARANGER</t>
  </si>
  <si>
    <t>FYLKE</t>
  </si>
  <si>
    <t>Rogaland</t>
  </si>
  <si>
    <t>Møre og Romsdal</t>
  </si>
  <si>
    <t>Nordland</t>
  </si>
  <si>
    <t>Agder</t>
  </si>
  <si>
    <t>Vestland</t>
  </si>
  <si>
    <t>Trøndelag</t>
  </si>
  <si>
    <t>Troms og Finnmark</t>
  </si>
  <si>
    <t>Anslått andel av inntekter med gammel fordelingsnøkkel</t>
  </si>
  <si>
    <t>Inntekter 2020-2021 (mill. kroner)</t>
  </si>
  <si>
    <t>Utbetaling 2020-2021 (mill. kroner)</t>
  </si>
  <si>
    <t>Andel</t>
  </si>
  <si>
    <t>Anslått andel av inntekter 2020-2021 (mill. kroner)</t>
  </si>
  <si>
    <t>Totalt</t>
  </si>
  <si>
    <t>Andel av inntekter i 2020</t>
  </si>
  <si>
    <t>Fylkeskommune</t>
  </si>
  <si>
    <t>Utbetalinger til kommunal sektor med gammel fordelingsnøkkel (mill. kroner)</t>
  </si>
  <si>
    <t>Anslått fordeling av inntekter med gammel fordelingsnøkkel</t>
  </si>
  <si>
    <t>Anslått fordeling av inntekter 2020-2021 (mill.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</si>
</sst>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BM Plex Sans Light"/>
      <family val="2"/>
    </font>
    <font>
      <b/>
      <sz val="10"/>
      <color theme="1"/>
      <name val="IBM Plex Sans Light"/>
      <family val="2"/>
    </font>
    <font>
      <sz val="10"/>
      <color theme="1"/>
      <name val="IBM Plex Serif Light"/>
      <family val="1"/>
    </font>
    <font>
      <b/>
      <sz val="10"/>
      <color theme="1"/>
      <name val="IBM Plex Serif Ligh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1" applyNumberFormat="1" applyFont="1"/>
    <xf numFmtId="164" fontId="5" fillId="0" borderId="1" xfId="1" applyNumberFormat="1" applyFont="1" applyBorder="1"/>
    <xf numFmtId="165" fontId="0" fillId="0" borderId="0" xfId="0" applyNumberFormat="1"/>
    <xf numFmtId="164" fontId="6" fillId="0" borderId="1" xfId="1" applyNumberFormat="1" applyFont="1" applyBorder="1"/>
    <xf numFmtId="0" fontId="0" fillId="0" borderId="1" xfId="0" applyBorder="1"/>
    <xf numFmtId="165" fontId="0" fillId="0" borderId="1" xfId="0" applyNumberFormat="1" applyBorder="1"/>
    <xf numFmtId="0" fontId="6" fillId="0" borderId="1" xfId="0" applyFont="1" applyFill="1" applyBorder="1"/>
    <xf numFmtId="165" fontId="2" fillId="0" borderId="1" xfId="0" applyNumberFormat="1" applyFont="1" applyBorder="1"/>
    <xf numFmtId="0" fontId="4" fillId="0" borderId="1" xfId="0" applyFont="1" applyBorder="1" applyAlignment="1">
      <alignment horizontal="left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5</xdr:row>
      <xdr:rowOff>3470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8E15E08-474E-48DF-966F-61D5B25E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9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workbookViewId="0">
      <selection activeCell="F4" sqref="F4"/>
    </sheetView>
  </sheetViews>
  <sheetFormatPr baseColWidth="10" defaultRowHeight="14.4"/>
  <cols>
    <col min="1" max="1" width="22.5546875" bestFit="1" customWidth="1"/>
    <col min="2" max="2" width="23.6640625" customWidth="1"/>
    <col min="3" max="3" width="16.5546875" customWidth="1"/>
    <col min="4" max="4" width="15" customWidth="1"/>
    <col min="5" max="5" width="16" customWidth="1"/>
  </cols>
  <sheetData>
    <row r="1" spans="1:5" s="7" customFormat="1" ht="72">
      <c r="A1" s="7" t="s">
        <v>153</v>
      </c>
      <c r="B1" s="7" t="s">
        <v>154</v>
      </c>
      <c r="C1" s="7" t="s">
        <v>160</v>
      </c>
    </row>
    <row r="2" spans="1:5">
      <c r="A2">
        <v>6900</v>
      </c>
      <c r="B2">
        <v>3250</v>
      </c>
      <c r="C2">
        <f>A2*0.8</f>
        <v>5520</v>
      </c>
    </row>
    <row r="4" spans="1:5" s="7" customFormat="1" ht="66.599999999999994">
      <c r="A4" s="16" t="s">
        <v>1</v>
      </c>
      <c r="B4" s="16" t="s">
        <v>2</v>
      </c>
      <c r="C4" s="16" t="s">
        <v>158</v>
      </c>
      <c r="D4" s="16" t="s">
        <v>162</v>
      </c>
      <c r="E4" s="16" t="s">
        <v>161</v>
      </c>
    </row>
    <row r="5" spans="1:5">
      <c r="A5" s="5">
        <v>1103</v>
      </c>
      <c r="B5" s="5" t="s">
        <v>4</v>
      </c>
      <c r="C5" s="9">
        <f>'Utbetalingsoversikt 2020'!D11</f>
        <v>2.1317828335930558E-2</v>
      </c>
      <c r="D5" s="13">
        <f>C5*0.875*B$2</f>
        <v>60.622574330302527</v>
      </c>
      <c r="E5" s="13">
        <f>C5*0.875*C$2</f>
        <v>102.96511086254461</v>
      </c>
    </row>
    <row r="6" spans="1:5">
      <c r="A6" s="5">
        <v>1106</v>
      </c>
      <c r="B6" s="5" t="s">
        <v>5</v>
      </c>
      <c r="C6" s="9">
        <f>'Utbetalingsoversikt 2020'!D12</f>
        <v>2.7602074148313995E-3</v>
      </c>
      <c r="D6" s="13">
        <f t="shared" ref="D6:D69" si="0">C6*0.875*B$2</f>
        <v>7.8493398359267923</v>
      </c>
      <c r="E6" s="13">
        <f t="shared" ref="E6:E69" si="1">C6*0.875*C$2</f>
        <v>13.331801813635659</v>
      </c>
    </row>
    <row r="7" spans="1:5">
      <c r="A7" s="5">
        <v>1108</v>
      </c>
      <c r="B7" s="5" t="s">
        <v>6</v>
      </c>
      <c r="C7" s="9">
        <f>'Utbetalingsoversikt 2020'!D13</f>
        <v>2.4332646078335505E-3</v>
      </c>
      <c r="D7" s="13">
        <f t="shared" si="0"/>
        <v>6.9195962285266583</v>
      </c>
      <c r="E7" s="13">
        <f t="shared" si="1"/>
        <v>11.752668055836049</v>
      </c>
    </row>
    <row r="8" spans="1:5">
      <c r="A8" s="5">
        <v>1122</v>
      </c>
      <c r="B8" s="5" t="s">
        <v>7</v>
      </c>
      <c r="C8" s="9">
        <f>'Utbetalingsoversikt 2020'!D14</f>
        <v>2.6329022510446269E-4</v>
      </c>
      <c r="D8" s="13">
        <f t="shared" si="0"/>
        <v>0.74873157764081577</v>
      </c>
      <c r="E8" s="13">
        <f t="shared" si="1"/>
        <v>1.2716917872545548</v>
      </c>
    </row>
    <row r="9" spans="1:5">
      <c r="A9" s="5">
        <v>1130</v>
      </c>
      <c r="B9" s="5" t="s">
        <v>8</v>
      </c>
      <c r="C9" s="9">
        <f>'Utbetalingsoversikt 2020'!D15</f>
        <v>2.1699743827290879E-3</v>
      </c>
      <c r="D9" s="13">
        <f t="shared" si="0"/>
        <v>6.1708646508858438</v>
      </c>
      <c r="E9" s="13">
        <f t="shared" si="1"/>
        <v>10.480976268581495</v>
      </c>
    </row>
    <row r="10" spans="1:5">
      <c r="A10" s="5">
        <v>1133</v>
      </c>
      <c r="B10" s="5" t="s">
        <v>9</v>
      </c>
      <c r="C10" s="9">
        <f>'Utbetalingsoversikt 2020'!D16</f>
        <v>3.8017951185413618E-3</v>
      </c>
      <c r="D10" s="13">
        <f t="shared" si="0"/>
        <v>10.811354868351998</v>
      </c>
      <c r="E10" s="13">
        <f t="shared" si="1"/>
        <v>18.362670422554778</v>
      </c>
    </row>
    <row r="11" spans="1:5">
      <c r="A11" s="5">
        <v>1134</v>
      </c>
      <c r="B11" s="5" t="s">
        <v>10</v>
      </c>
      <c r="C11" s="9">
        <f>'Utbetalingsoversikt 2020'!D17</f>
        <v>3.8654477004347485E-3</v>
      </c>
      <c r="D11" s="13">
        <f t="shared" si="0"/>
        <v>10.992366898111316</v>
      </c>
      <c r="E11" s="13">
        <f t="shared" si="1"/>
        <v>18.670112393099835</v>
      </c>
    </row>
    <row r="12" spans="1:5">
      <c r="A12" s="5">
        <v>1144</v>
      </c>
      <c r="B12" s="5" t="s">
        <v>11</v>
      </c>
      <c r="C12" s="9">
        <f>'Utbetalingsoversikt 2020'!D18</f>
        <v>2.3956517185329128E-3</v>
      </c>
      <c r="D12" s="13">
        <f t="shared" si="0"/>
        <v>6.8126345745779711</v>
      </c>
      <c r="E12" s="13">
        <f t="shared" si="1"/>
        <v>11.57099780051397</v>
      </c>
    </row>
    <row r="13" spans="1:5">
      <c r="A13" s="5">
        <v>1145</v>
      </c>
      <c r="B13" s="5" t="s">
        <v>12</v>
      </c>
      <c r="C13" s="9">
        <f>'Utbetalingsoversikt 2020'!D19</f>
        <v>3.4372394222428751E-3</v>
      </c>
      <c r="D13" s="13">
        <f t="shared" si="0"/>
        <v>9.7746496070031768</v>
      </c>
      <c r="E13" s="13">
        <f t="shared" si="1"/>
        <v>16.601866409433086</v>
      </c>
    </row>
    <row r="14" spans="1:5">
      <c r="A14" s="5">
        <v>1146</v>
      </c>
      <c r="B14" s="5" t="s">
        <v>13</v>
      </c>
      <c r="C14" s="9">
        <f>'Utbetalingsoversikt 2020'!D20</f>
        <v>6.6835210988055909E-3</v>
      </c>
      <c r="D14" s="13">
        <f t="shared" si="0"/>
        <v>19.006263124728399</v>
      </c>
      <c r="E14" s="13">
        <f t="shared" si="1"/>
        <v>32.281406907231002</v>
      </c>
    </row>
    <row r="15" spans="1:5">
      <c r="A15" s="5">
        <v>1149</v>
      </c>
      <c r="B15" s="5" t="s">
        <v>14</v>
      </c>
      <c r="C15" s="9">
        <f>'Utbetalingsoversikt 2020'!D21</f>
        <v>2.4824506938420764E-3</v>
      </c>
      <c r="D15" s="13">
        <f t="shared" si="0"/>
        <v>7.0594691606134043</v>
      </c>
      <c r="E15" s="13">
        <f t="shared" si="1"/>
        <v>11.990236851257228</v>
      </c>
    </row>
    <row r="16" spans="1:5">
      <c r="A16" s="5">
        <v>1160</v>
      </c>
      <c r="B16" s="5" t="s">
        <v>15</v>
      </c>
      <c r="C16" s="9">
        <f>'Utbetalingsoversikt 2020'!D22</f>
        <v>4.9837078323344717E-3</v>
      </c>
      <c r="D16" s="13">
        <f t="shared" si="0"/>
        <v>14.172419148201156</v>
      </c>
      <c r="E16" s="13">
        <f t="shared" si="1"/>
        <v>24.0713088301755</v>
      </c>
    </row>
    <row r="17" spans="1:5">
      <c r="A17" s="5">
        <v>1505</v>
      </c>
      <c r="B17" s="5" t="s">
        <v>16</v>
      </c>
      <c r="C17" s="9">
        <f>'Utbetalingsoversikt 2020'!D23</f>
        <v>5.1905787234879782E-3</v>
      </c>
      <c r="D17" s="13">
        <f t="shared" si="0"/>
        <v>14.760708244918938</v>
      </c>
      <c r="E17" s="13">
        <f t="shared" si="1"/>
        <v>25.070495234446934</v>
      </c>
    </row>
    <row r="18" spans="1:5">
      <c r="A18" s="5">
        <v>1506</v>
      </c>
      <c r="B18" s="5" t="s">
        <v>17</v>
      </c>
      <c r="C18" s="9">
        <f>'Utbetalingsoversikt 2020'!D24</f>
        <v>5.9240300648504092E-3</v>
      </c>
      <c r="D18" s="13">
        <f t="shared" si="0"/>
        <v>16.84646049691835</v>
      </c>
      <c r="E18" s="13">
        <f t="shared" si="1"/>
        <v>28.613065213227479</v>
      </c>
    </row>
    <row r="19" spans="1:5">
      <c r="A19" s="5">
        <v>1507</v>
      </c>
      <c r="B19" s="5" t="s">
        <v>18</v>
      </c>
      <c r="C19" s="9">
        <f>'Utbetalingsoversikt 2020'!D25</f>
        <v>4.4909789824961206E-3</v>
      </c>
      <c r="D19" s="13">
        <f t="shared" si="0"/>
        <v>12.771221481473344</v>
      </c>
      <c r="E19" s="13">
        <f t="shared" si="1"/>
        <v>21.691428485456264</v>
      </c>
    </row>
    <row r="20" spans="1:5">
      <c r="A20" s="5">
        <v>1511</v>
      </c>
      <c r="B20" s="5" t="s">
        <v>19</v>
      </c>
      <c r="C20" s="9">
        <f>'Utbetalingsoversikt 2020'!D26</f>
        <v>3.1594827012535521E-3</v>
      </c>
      <c r="D20" s="13">
        <f t="shared" si="0"/>
        <v>8.9847789316897888</v>
      </c>
      <c r="E20" s="13">
        <f t="shared" si="1"/>
        <v>15.260301447054657</v>
      </c>
    </row>
    <row r="21" spans="1:5">
      <c r="A21" s="5">
        <v>1514</v>
      </c>
      <c r="B21" s="5" t="s">
        <v>20</v>
      </c>
      <c r="C21" s="9">
        <f>'Utbetalingsoversikt 2020'!D27</f>
        <v>6.1609912674444279E-4</v>
      </c>
      <c r="D21" s="13">
        <f t="shared" si="0"/>
        <v>1.752031891679509</v>
      </c>
      <c r="E21" s="13">
        <f t="shared" si="1"/>
        <v>2.9757587821756584</v>
      </c>
    </row>
    <row r="22" spans="1:5">
      <c r="A22" s="5">
        <v>1515</v>
      </c>
      <c r="B22" s="5" t="s">
        <v>21</v>
      </c>
      <c r="C22" s="9">
        <f>'Utbetalingsoversikt 2020'!D28</f>
        <v>1.1893195596861586E-3</v>
      </c>
      <c r="D22" s="13">
        <f t="shared" si="0"/>
        <v>3.382127497857514</v>
      </c>
      <c r="E22" s="13">
        <f t="shared" si="1"/>
        <v>5.7444134732841468</v>
      </c>
    </row>
    <row r="23" spans="1:5">
      <c r="A23" s="5">
        <v>1516</v>
      </c>
      <c r="B23" s="5" t="s">
        <v>22</v>
      </c>
      <c r="C23" s="9">
        <f>'Utbetalingsoversikt 2020'!D29</f>
        <v>6.7703200741147534E-4</v>
      </c>
      <c r="D23" s="13">
        <f t="shared" si="0"/>
        <v>1.9253097710763831</v>
      </c>
      <c r="E23" s="13">
        <f t="shared" si="1"/>
        <v>3.2700645957974261</v>
      </c>
    </row>
    <row r="24" spans="1:5">
      <c r="A24" s="5">
        <v>1520</v>
      </c>
      <c r="B24" s="5" t="s">
        <v>23</v>
      </c>
      <c r="C24" s="9">
        <f>'Utbetalingsoversikt 2020'!D30</f>
        <v>3.4719590123665407E-3</v>
      </c>
      <c r="D24" s="13">
        <f t="shared" si="0"/>
        <v>9.8733834414173494</v>
      </c>
      <c r="E24" s="13">
        <f t="shared" si="1"/>
        <v>16.769562029730391</v>
      </c>
    </row>
    <row r="25" spans="1:5">
      <c r="A25" s="5">
        <v>1525</v>
      </c>
      <c r="B25" s="5" t="s">
        <v>24</v>
      </c>
      <c r="C25" s="9">
        <f>'Utbetalingsoversikt 2020'!D31</f>
        <v>2.9338053654497267E-3</v>
      </c>
      <c r="D25" s="13">
        <f t="shared" si="0"/>
        <v>8.3430090079976598</v>
      </c>
      <c r="E25" s="13">
        <f t="shared" si="1"/>
        <v>14.17027991512218</v>
      </c>
    </row>
    <row r="26" spans="1:5">
      <c r="A26" s="5">
        <v>1532</v>
      </c>
      <c r="B26" s="5" t="s">
        <v>25</v>
      </c>
      <c r="C26" s="9">
        <f>'Utbetalingsoversikt 2020'!D32</f>
        <v>1.6023090842071583E-3</v>
      </c>
      <c r="D26" s="13">
        <f t="shared" si="0"/>
        <v>4.5565664582141068</v>
      </c>
      <c r="E26" s="13">
        <f t="shared" si="1"/>
        <v>7.7391528767205742</v>
      </c>
    </row>
    <row r="27" spans="1:5">
      <c r="A27" s="5">
        <v>1535</v>
      </c>
      <c r="B27" s="5" t="s">
        <v>26</v>
      </c>
      <c r="C27" s="9">
        <f>'Utbetalingsoversikt 2020'!D33</f>
        <v>3.1594827012535521E-3</v>
      </c>
      <c r="D27" s="13">
        <f t="shared" si="0"/>
        <v>8.9847789316897888</v>
      </c>
      <c r="E27" s="13">
        <f t="shared" si="1"/>
        <v>15.260301447054657</v>
      </c>
    </row>
    <row r="28" spans="1:5">
      <c r="A28" s="5">
        <v>1539</v>
      </c>
      <c r="B28" s="5" t="s">
        <v>27</v>
      </c>
      <c r="C28" s="9">
        <f>'Utbetalingsoversikt 2020'!D34</f>
        <v>1.8054186864306014E-3</v>
      </c>
      <c r="D28" s="13">
        <f t="shared" si="0"/>
        <v>5.1341593895370226</v>
      </c>
      <c r="E28" s="13">
        <f t="shared" si="1"/>
        <v>8.7201722554598042</v>
      </c>
    </row>
    <row r="29" spans="1:5">
      <c r="A29" s="5">
        <v>1547</v>
      </c>
      <c r="B29" s="5" t="s">
        <v>28</v>
      </c>
      <c r="C29" s="9">
        <f>'Utbetalingsoversikt 2020'!D35</f>
        <v>4.8549560189592124E-3</v>
      </c>
      <c r="D29" s="13">
        <f t="shared" si="0"/>
        <v>13.806281178915262</v>
      </c>
      <c r="E29" s="13">
        <f t="shared" si="1"/>
        <v>23.449437571572997</v>
      </c>
    </row>
    <row r="30" spans="1:5">
      <c r="A30" s="5">
        <v>1554</v>
      </c>
      <c r="B30" s="5" t="s">
        <v>29</v>
      </c>
      <c r="C30" s="9">
        <f>'Utbetalingsoversikt 2020'!D36</f>
        <v>4.0433855998185343E-3</v>
      </c>
      <c r="D30" s="13">
        <f t="shared" si="0"/>
        <v>11.498377799483956</v>
      </c>
      <c r="E30" s="13">
        <f t="shared" si="1"/>
        <v>19.529552447123521</v>
      </c>
    </row>
    <row r="31" spans="1:5">
      <c r="A31" s="5">
        <v>1557</v>
      </c>
      <c r="B31" s="5" t="s">
        <v>30</v>
      </c>
      <c r="C31" s="9">
        <f>'Utbetalingsoversikt 2020'!D37</f>
        <v>2.0310960222344266E-3</v>
      </c>
      <c r="D31" s="13">
        <f t="shared" si="0"/>
        <v>5.7759293132291507</v>
      </c>
      <c r="E31" s="13">
        <f t="shared" si="1"/>
        <v>9.8101937873922811</v>
      </c>
    </row>
    <row r="32" spans="1:5">
      <c r="A32" s="5">
        <v>1560</v>
      </c>
      <c r="B32" s="5" t="s">
        <v>31</v>
      </c>
      <c r="C32" s="9">
        <f>'Utbetalingsoversikt 2020'!D38</f>
        <v>2.3696120259401638E-3</v>
      </c>
      <c r="D32" s="13">
        <f t="shared" si="0"/>
        <v>6.7385841987673407</v>
      </c>
      <c r="E32" s="13">
        <f t="shared" si="1"/>
        <v>11.445226085290992</v>
      </c>
    </row>
    <row r="33" spans="1:5">
      <c r="A33" s="5">
        <v>1566</v>
      </c>
      <c r="B33" s="5" t="s">
        <v>32</v>
      </c>
      <c r="C33" s="9">
        <f>'Utbetalingsoversikt 2020'!D39</f>
        <v>2.2567733580382518E-4</v>
      </c>
      <c r="D33" s="13">
        <f t="shared" si="0"/>
        <v>0.64176992369212782</v>
      </c>
      <c r="E33" s="13">
        <f t="shared" si="1"/>
        <v>1.0900215319324755</v>
      </c>
    </row>
    <row r="34" spans="1:5">
      <c r="A34" s="5">
        <v>1573</v>
      </c>
      <c r="B34" s="5" t="s">
        <v>33</v>
      </c>
      <c r="C34" s="9">
        <f>'Utbetalingsoversikt 2020'!D40</f>
        <v>1.7747497151546967E-2</v>
      </c>
      <c r="D34" s="13">
        <f t="shared" si="0"/>
        <v>50.469445024711689</v>
      </c>
      <c r="E34" s="13">
        <f t="shared" si="1"/>
        <v>85.720411241971846</v>
      </c>
    </row>
    <row r="35" spans="1:5">
      <c r="A35" s="5">
        <v>1576</v>
      </c>
      <c r="B35" s="5" t="s">
        <v>34</v>
      </c>
      <c r="C35" s="9">
        <f>'Utbetalingsoversikt 2020'!D41</f>
        <v>5.4162560592918027E-3</v>
      </c>
      <c r="D35" s="13">
        <f t="shared" si="0"/>
        <v>15.402478168611065</v>
      </c>
      <c r="E35" s="13">
        <f t="shared" si="1"/>
        <v>26.160516766379409</v>
      </c>
    </row>
    <row r="36" spans="1:5">
      <c r="A36" s="5">
        <v>1577</v>
      </c>
      <c r="B36" s="5" t="s">
        <v>35</v>
      </c>
      <c r="C36" s="9">
        <f>'Utbetalingsoversikt 2020'!D42</f>
        <v>3.6108373728612028E-3</v>
      </c>
      <c r="D36" s="13">
        <f t="shared" si="0"/>
        <v>10.268318779074045</v>
      </c>
      <c r="E36" s="13">
        <f t="shared" si="1"/>
        <v>17.440344510919608</v>
      </c>
    </row>
    <row r="37" spans="1:5">
      <c r="A37" s="5">
        <v>1578</v>
      </c>
      <c r="B37" s="5" t="s">
        <v>36</v>
      </c>
      <c r="C37" s="9">
        <f>'Utbetalingsoversikt 2020'!D43</f>
        <v>1.5797413506267761E-3</v>
      </c>
      <c r="D37" s="13">
        <f t="shared" si="0"/>
        <v>4.4923894658448944</v>
      </c>
      <c r="E37" s="13">
        <f t="shared" si="1"/>
        <v>7.6301507235273283</v>
      </c>
    </row>
    <row r="38" spans="1:5">
      <c r="A38" s="5">
        <v>1579</v>
      </c>
      <c r="B38" s="5" t="s">
        <v>37</v>
      </c>
      <c r="C38" s="9">
        <f>'Utbetalingsoversikt 2020'!D44</f>
        <v>2.0310960222344266E-3</v>
      </c>
      <c r="D38" s="13">
        <f t="shared" si="0"/>
        <v>5.7759293132291507</v>
      </c>
      <c r="E38" s="13">
        <f t="shared" si="1"/>
        <v>9.8101937873922811</v>
      </c>
    </row>
    <row r="39" spans="1:5">
      <c r="A39" s="5">
        <v>1804</v>
      </c>
      <c r="B39" s="5" t="s">
        <v>38</v>
      </c>
      <c r="C39" s="9">
        <f>'Utbetalingsoversikt 2020'!D45</f>
        <v>6.4433772671169051E-3</v>
      </c>
      <c r="D39" s="13">
        <f t="shared" si="0"/>
        <v>18.323354103363698</v>
      </c>
      <c r="E39" s="13">
        <f t="shared" si="1"/>
        <v>31.121512200174653</v>
      </c>
    </row>
    <row r="40" spans="1:5">
      <c r="A40" s="5">
        <v>1806</v>
      </c>
      <c r="B40" s="5" t="s">
        <v>39</v>
      </c>
      <c r="C40" s="9">
        <f>'Utbetalingsoversikt 2020'!D46</f>
        <v>3.1594827012535521E-3</v>
      </c>
      <c r="D40" s="13">
        <f t="shared" si="0"/>
        <v>8.9847789316897888</v>
      </c>
      <c r="E40" s="13">
        <f t="shared" si="1"/>
        <v>15.260301447054657</v>
      </c>
    </row>
    <row r="41" spans="1:5">
      <c r="A41" s="5">
        <v>1811</v>
      </c>
      <c r="B41" s="5" t="s">
        <v>40</v>
      </c>
      <c r="C41" s="9">
        <f>'Utbetalingsoversikt 2020'!D47</f>
        <v>9.7851378165197019E-3</v>
      </c>
      <c r="D41" s="13">
        <f t="shared" si="0"/>
        <v>27.826485665727905</v>
      </c>
      <c r="E41" s="13">
        <f t="shared" si="1"/>
        <v>47.262215653790165</v>
      </c>
    </row>
    <row r="42" spans="1:5">
      <c r="A42" s="5">
        <v>1812</v>
      </c>
      <c r="B42" s="5" t="s">
        <v>41</v>
      </c>
      <c r="C42" s="9">
        <f>'Utbetalingsoversikt 2020'!D48</f>
        <v>2.3505162513721479E-3</v>
      </c>
      <c r="D42" s="13">
        <f t="shared" si="0"/>
        <v>6.6842805898395454</v>
      </c>
      <c r="E42" s="13">
        <f t="shared" si="1"/>
        <v>11.352993494127473</v>
      </c>
    </row>
    <row r="43" spans="1:5">
      <c r="A43" s="5">
        <v>1813</v>
      </c>
      <c r="B43" s="5" t="s">
        <v>42</v>
      </c>
      <c r="C43" s="9">
        <f>'Utbetalingsoversikt 2020'!D49</f>
        <v>6.4508998449770323E-3</v>
      </c>
      <c r="D43" s="13">
        <f t="shared" si="0"/>
        <v>18.344746434153436</v>
      </c>
      <c r="E43" s="13">
        <f t="shared" si="1"/>
        <v>31.157846251239068</v>
      </c>
    </row>
    <row r="44" spans="1:5">
      <c r="A44" s="5">
        <v>1815</v>
      </c>
      <c r="B44" s="5" t="s">
        <v>43</v>
      </c>
      <c r="C44" s="9">
        <f>'Utbetalingsoversikt 2020'!D50</f>
        <v>3.107403316068054E-3</v>
      </c>
      <c r="D44" s="13">
        <f t="shared" si="0"/>
        <v>8.8366781800685281</v>
      </c>
      <c r="E44" s="13">
        <f t="shared" si="1"/>
        <v>15.0087580166087</v>
      </c>
    </row>
    <row r="45" spans="1:5">
      <c r="A45" s="5">
        <v>1816</v>
      </c>
      <c r="B45" s="5" t="s">
        <v>44</v>
      </c>
      <c r="C45" s="9">
        <f>'Utbetalingsoversikt 2020'!D51</f>
        <v>3.6108373728612028E-3</v>
      </c>
      <c r="D45" s="13">
        <f t="shared" si="0"/>
        <v>10.268318779074045</v>
      </c>
      <c r="E45" s="13">
        <f t="shared" si="1"/>
        <v>17.440344510919608</v>
      </c>
    </row>
    <row r="46" spans="1:5">
      <c r="A46" s="5">
        <v>1818</v>
      </c>
      <c r="B46" s="5" t="s">
        <v>45</v>
      </c>
      <c r="C46" s="9">
        <f>'Utbetalingsoversikt 2020'!D52</f>
        <v>8.6936117690151991E-3</v>
      </c>
      <c r="D46" s="13">
        <f t="shared" si="0"/>
        <v>24.722458468136971</v>
      </c>
      <c r="E46" s="13">
        <f t="shared" si="1"/>
        <v>41.990144844343412</v>
      </c>
    </row>
    <row r="47" spans="1:5">
      <c r="A47" s="5">
        <v>1820</v>
      </c>
      <c r="B47" s="5" t="s">
        <v>46</v>
      </c>
      <c r="C47" s="9">
        <f>'Utbetalingsoversikt 2020'!D53</f>
        <v>5.465905073168644E-3</v>
      </c>
      <c r="D47" s="13">
        <f t="shared" si="0"/>
        <v>15.543667551823331</v>
      </c>
      <c r="E47" s="13">
        <f t="shared" si="1"/>
        <v>26.400321503404548</v>
      </c>
    </row>
    <row r="48" spans="1:5">
      <c r="A48" s="5">
        <v>1822</v>
      </c>
      <c r="B48" s="5" t="s">
        <v>47</v>
      </c>
      <c r="C48" s="9">
        <f>'Utbetalingsoversikt 2020'!D54</f>
        <v>9.0270934321530071E-4</v>
      </c>
      <c r="D48" s="13">
        <f t="shared" si="0"/>
        <v>2.5670796947685113</v>
      </c>
      <c r="E48" s="13">
        <f t="shared" si="1"/>
        <v>4.3600861277299021</v>
      </c>
    </row>
    <row r="49" spans="1:5">
      <c r="A49" s="5">
        <v>1824</v>
      </c>
      <c r="B49" s="5" t="s">
        <v>48</v>
      </c>
      <c r="C49" s="9">
        <f>'Utbetalingsoversikt 2020'!D55</f>
        <v>9.0270934321530071E-4</v>
      </c>
      <c r="D49" s="13">
        <f t="shared" si="0"/>
        <v>2.5670796947685113</v>
      </c>
      <c r="E49" s="13">
        <f t="shared" si="1"/>
        <v>4.3600861277299021</v>
      </c>
    </row>
    <row r="50" spans="1:5">
      <c r="A50" s="5">
        <v>1827</v>
      </c>
      <c r="B50" s="5" t="s">
        <v>49</v>
      </c>
      <c r="C50" s="9">
        <f>'Utbetalingsoversikt 2020'!D56</f>
        <v>8.3442748263875856E-3</v>
      </c>
      <c r="D50" s="13">
        <f t="shared" si="0"/>
        <v>23.729031537539697</v>
      </c>
      <c r="E50" s="13">
        <f t="shared" si="1"/>
        <v>40.302847411452042</v>
      </c>
    </row>
    <row r="51" spans="1:5">
      <c r="A51" s="5">
        <v>1828</v>
      </c>
      <c r="B51" s="5" t="s">
        <v>50</v>
      </c>
      <c r="C51" s="9">
        <f>'Utbetalingsoversikt 2020'!D57</f>
        <v>1.8054186864306014E-3</v>
      </c>
      <c r="D51" s="13">
        <f t="shared" si="0"/>
        <v>5.1341593895370226</v>
      </c>
      <c r="E51" s="13">
        <f t="shared" si="1"/>
        <v>8.7201722554598042</v>
      </c>
    </row>
    <row r="52" spans="1:5">
      <c r="A52" s="5">
        <v>1833</v>
      </c>
      <c r="B52" s="5" t="s">
        <v>51</v>
      </c>
      <c r="C52" s="9">
        <f>'Utbetalingsoversikt 2020'!D58</f>
        <v>1.8054186864306014E-3</v>
      </c>
      <c r="D52" s="13">
        <f t="shared" si="0"/>
        <v>5.1341593895370226</v>
      </c>
      <c r="E52" s="13">
        <f t="shared" si="1"/>
        <v>8.7201722554598042</v>
      </c>
    </row>
    <row r="53" spans="1:5">
      <c r="A53" s="5">
        <v>1834</v>
      </c>
      <c r="B53" s="5" t="s">
        <v>52</v>
      </c>
      <c r="C53" s="9">
        <f>'Utbetalingsoversikt 2020'!D59</f>
        <v>1.246549017406667E-2</v>
      </c>
      <c r="D53" s="13">
        <f t="shared" si="0"/>
        <v>35.448737682502092</v>
      </c>
      <c r="E53" s="13">
        <f t="shared" si="1"/>
        <v>60.208317540742016</v>
      </c>
    </row>
    <row r="54" spans="1:5">
      <c r="A54" s="5">
        <v>1835</v>
      </c>
      <c r="B54" s="5" t="s">
        <v>53</v>
      </c>
      <c r="C54" s="9">
        <f>'Utbetalingsoversikt 2020'!D60</f>
        <v>1.0415877037099623E-3</v>
      </c>
      <c r="D54" s="13">
        <f t="shared" si="0"/>
        <v>2.9620150324252057</v>
      </c>
      <c r="E54" s="13">
        <f t="shared" si="1"/>
        <v>5.0308686089191186</v>
      </c>
    </row>
    <row r="55" spans="1:5">
      <c r="A55" s="5">
        <v>1836</v>
      </c>
      <c r="B55" s="5" t="s">
        <v>54</v>
      </c>
      <c r="C55" s="9">
        <f>'Utbetalingsoversikt 2020'!D61</f>
        <v>1.2110193035134494E-2</v>
      </c>
      <c r="D55" s="13">
        <f t="shared" si="0"/>
        <v>34.438361443663716</v>
      </c>
      <c r="E55" s="13">
        <f t="shared" si="1"/>
        <v>58.492232359699607</v>
      </c>
    </row>
    <row r="56" spans="1:5">
      <c r="A56" s="5">
        <v>1837</v>
      </c>
      <c r="B56" s="5" t="s">
        <v>55</v>
      </c>
      <c r="C56" s="9">
        <f>'Utbetalingsoversikt 2020'!D62</f>
        <v>6.1453674518887761E-3</v>
      </c>
      <c r="D56" s="13">
        <f t="shared" si="0"/>
        <v>17.475888691308707</v>
      </c>
      <c r="E56" s="13">
        <f t="shared" si="1"/>
        <v>29.68212479262279</v>
      </c>
    </row>
    <row r="57" spans="1:5">
      <c r="A57" s="5">
        <v>1838</v>
      </c>
      <c r="B57" s="5" t="s">
        <v>56</v>
      </c>
      <c r="C57" s="9">
        <f>'Utbetalingsoversikt 2020'!D63</f>
        <v>1.2215509125176278E-2</v>
      </c>
      <c r="D57" s="13">
        <f t="shared" si="0"/>
        <v>34.737854074720047</v>
      </c>
      <c r="E57" s="13">
        <f t="shared" si="1"/>
        <v>59.000909074601431</v>
      </c>
    </row>
    <row r="58" spans="1:5">
      <c r="A58" s="5">
        <v>1840</v>
      </c>
      <c r="B58" s="5" t="s">
        <v>57</v>
      </c>
      <c r="C58" s="9">
        <f>'Utbetalingsoversikt 2020'!D64</f>
        <v>2.3019088251990164E-3</v>
      </c>
      <c r="D58" s="13">
        <f t="shared" si="0"/>
        <v>6.5460532216597036</v>
      </c>
      <c r="E58" s="13">
        <f t="shared" si="1"/>
        <v>11.11821962571125</v>
      </c>
    </row>
    <row r="59" spans="1:5">
      <c r="A59" s="5">
        <v>1841</v>
      </c>
      <c r="B59" s="5" t="s">
        <v>58</v>
      </c>
      <c r="C59" s="9">
        <f>'Utbetalingsoversikt 2020'!D65</f>
        <v>2.4870799725252319E-3</v>
      </c>
      <c r="D59" s="13">
        <f t="shared" si="0"/>
        <v>7.0726336718686289</v>
      </c>
      <c r="E59" s="13">
        <f t="shared" si="1"/>
        <v>12.012596267296871</v>
      </c>
    </row>
    <row r="60" spans="1:5">
      <c r="A60" s="5">
        <v>1845</v>
      </c>
      <c r="B60" s="5" t="s">
        <v>59</v>
      </c>
      <c r="C60" s="9">
        <f>'Utbetalingsoversikt 2020'!D66</f>
        <v>6.9786376148567465E-3</v>
      </c>
      <c r="D60" s="13">
        <f t="shared" si="0"/>
        <v>19.845500717248875</v>
      </c>
      <c r="E60" s="13">
        <f t="shared" si="1"/>
        <v>33.706819679758084</v>
      </c>
    </row>
    <row r="61" spans="1:5">
      <c r="A61" s="5">
        <v>1848</v>
      </c>
      <c r="B61" s="5" t="s">
        <v>60</v>
      </c>
      <c r="C61" s="9">
        <f>'Utbetalingsoversikt 2020'!D67</f>
        <v>1.367951850872417E-2</v>
      </c>
      <c r="D61" s="13">
        <f t="shared" si="0"/>
        <v>38.901130759184355</v>
      </c>
      <c r="E61" s="13">
        <f t="shared" si="1"/>
        <v>66.07207439713774</v>
      </c>
    </row>
    <row r="62" spans="1:5">
      <c r="A62" s="5">
        <v>1851</v>
      </c>
      <c r="B62" s="5" t="s">
        <v>61</v>
      </c>
      <c r="C62" s="9">
        <f>'Utbetalingsoversikt 2020'!D68</f>
        <v>5.607213804971963E-3</v>
      </c>
      <c r="D62" s="13">
        <f t="shared" si="0"/>
        <v>15.94551425788902</v>
      </c>
      <c r="E62" s="13">
        <f t="shared" si="1"/>
        <v>27.082842678014579</v>
      </c>
    </row>
    <row r="63" spans="1:5">
      <c r="A63" s="5">
        <v>1853</v>
      </c>
      <c r="B63" s="5" t="s">
        <v>62</v>
      </c>
      <c r="C63" s="9">
        <f>'Utbetalingsoversikt 2020'!D69</f>
        <v>9.0270934321530071E-4</v>
      </c>
      <c r="D63" s="13">
        <f t="shared" si="0"/>
        <v>2.5670796947685113</v>
      </c>
      <c r="E63" s="13">
        <f t="shared" si="1"/>
        <v>4.3600861277299021</v>
      </c>
    </row>
    <row r="64" spans="1:5">
      <c r="A64" s="5">
        <v>1859</v>
      </c>
      <c r="B64" s="5" t="s">
        <v>63</v>
      </c>
      <c r="C64" s="9">
        <f>'Utbetalingsoversikt 2020'!D70</f>
        <v>9.0270934321530071E-4</v>
      </c>
      <c r="D64" s="13">
        <f t="shared" si="0"/>
        <v>2.5670796947685113</v>
      </c>
      <c r="E64" s="13">
        <f t="shared" si="1"/>
        <v>4.3600861277299021</v>
      </c>
    </row>
    <row r="65" spans="1:5">
      <c r="A65" s="5">
        <v>1860</v>
      </c>
      <c r="B65" s="5" t="s">
        <v>64</v>
      </c>
      <c r="C65" s="9">
        <f>'Utbetalingsoversikt 2020'!D71</f>
        <v>3.2462816765627157E-3</v>
      </c>
      <c r="D65" s="13">
        <f t="shared" si="0"/>
        <v>9.2316135177252221</v>
      </c>
      <c r="E65" s="13">
        <f t="shared" si="1"/>
        <v>15.679540497797918</v>
      </c>
    </row>
    <row r="66" spans="1:5">
      <c r="A66" s="5">
        <v>1865</v>
      </c>
      <c r="B66" s="5" t="s">
        <v>65</v>
      </c>
      <c r="C66" s="9">
        <f>'Utbetalingsoversikt 2020'!D72</f>
        <v>5.7592856097136167E-3</v>
      </c>
      <c r="D66" s="13">
        <f t="shared" si="0"/>
        <v>16.377968452623097</v>
      </c>
      <c r="E66" s="13">
        <f t="shared" si="1"/>
        <v>27.817349494916769</v>
      </c>
    </row>
    <row r="67" spans="1:5">
      <c r="A67" s="5">
        <v>1866</v>
      </c>
      <c r="B67" s="5" t="s">
        <v>66</v>
      </c>
      <c r="C67" s="9">
        <f>'Utbetalingsoversikt 2020'!D73</f>
        <v>1.2589439110808155E-2</v>
      </c>
      <c r="D67" s="13">
        <f t="shared" si="0"/>
        <v>35.801217471360694</v>
      </c>
      <c r="E67" s="13">
        <f t="shared" si="1"/>
        <v>60.806990905203392</v>
      </c>
    </row>
    <row r="68" spans="1:5">
      <c r="A68" s="5">
        <v>1867</v>
      </c>
      <c r="B68" s="5" t="s">
        <v>67</v>
      </c>
      <c r="C68" s="9">
        <f>'Utbetalingsoversikt 2020'!D74</f>
        <v>5.1060943875203919E-3</v>
      </c>
      <c r="D68" s="13">
        <f t="shared" si="0"/>
        <v>14.520455914511116</v>
      </c>
      <c r="E68" s="13">
        <f t="shared" si="1"/>
        <v>24.662435891723494</v>
      </c>
    </row>
    <row r="69" spans="1:5">
      <c r="A69" s="5">
        <v>1868</v>
      </c>
      <c r="B69" s="5" t="s">
        <v>68</v>
      </c>
      <c r="C69" s="9">
        <f>'Utbetalingsoversikt 2020'!D75</f>
        <v>8.9216616101441409E-3</v>
      </c>
      <c r="D69" s="13">
        <f t="shared" si="0"/>
        <v>25.370975203847401</v>
      </c>
      <c r="E69" s="13">
        <f t="shared" si="1"/>
        <v>43.091625576996201</v>
      </c>
    </row>
    <row r="70" spans="1:5">
      <c r="A70" s="5">
        <v>1870</v>
      </c>
      <c r="B70" s="5" t="s">
        <v>69</v>
      </c>
      <c r="C70" s="9">
        <f>'Utbetalingsoversikt 2020'!D76</f>
        <v>7.1566912462076113E-3</v>
      </c>
      <c r="D70" s="13">
        <f t="shared" ref="D70:D133" si="2">C70*0.875*B$2</f>
        <v>20.351840731402895</v>
      </c>
      <c r="E70" s="13">
        <f t="shared" ref="E70:E133" si="3">C70*0.875*C$2</f>
        <v>34.566818719182763</v>
      </c>
    </row>
    <row r="71" spans="1:5">
      <c r="A71" s="5">
        <v>1871</v>
      </c>
      <c r="B71" s="5" t="s">
        <v>70</v>
      </c>
      <c r="C71" s="9">
        <f>'Utbetalingsoversikt 2020'!D77</f>
        <v>9.2122645794792213E-4</v>
      </c>
      <c r="D71" s="13">
        <f t="shared" si="2"/>
        <v>2.6197377397894033</v>
      </c>
      <c r="E71" s="13">
        <f t="shared" si="3"/>
        <v>4.4495237918884634</v>
      </c>
    </row>
    <row r="72" spans="1:5">
      <c r="A72" s="5">
        <v>1875</v>
      </c>
      <c r="B72" s="5" t="s">
        <v>71</v>
      </c>
      <c r="C72" s="9">
        <f>'Utbetalingsoversikt 2020'!D78</f>
        <v>1.1197067814882094E-2</v>
      </c>
      <c r="D72" s="13">
        <f t="shared" si="2"/>
        <v>31.841661598570955</v>
      </c>
      <c r="E72" s="13">
        <f t="shared" si="3"/>
        <v>54.081837545880511</v>
      </c>
    </row>
    <row r="73" spans="1:5">
      <c r="A73" s="5">
        <v>4206</v>
      </c>
      <c r="B73" s="5" t="s">
        <v>72</v>
      </c>
      <c r="C73" s="9">
        <f>'Utbetalingsoversikt 2020'!D79</f>
        <v>6.7703200741147534E-4</v>
      </c>
      <c r="D73" s="13">
        <f t="shared" si="2"/>
        <v>1.9253097710763831</v>
      </c>
      <c r="E73" s="13">
        <f t="shared" si="3"/>
        <v>3.2700645957974261</v>
      </c>
    </row>
    <row r="74" spans="1:5">
      <c r="A74" s="5">
        <v>4207</v>
      </c>
      <c r="B74" s="5" t="s">
        <v>73</v>
      </c>
      <c r="C74" s="9">
        <f>'Utbetalingsoversikt 2020'!D80</f>
        <v>7.6730294173300547E-3</v>
      </c>
      <c r="D74" s="13">
        <f t="shared" si="2"/>
        <v>21.820177405532341</v>
      </c>
      <c r="E74" s="13">
        <f t="shared" si="3"/>
        <v>37.06073208570416</v>
      </c>
    </row>
    <row r="75" spans="1:5">
      <c r="A75" s="5">
        <v>4215</v>
      </c>
      <c r="B75" s="5" t="s">
        <v>74</v>
      </c>
      <c r="C75" s="9">
        <f>'Utbetalingsoversikt 2020'!D81</f>
        <v>4.325482269573315E-4</v>
      </c>
      <c r="D75" s="13">
        <f t="shared" si="2"/>
        <v>1.2300590204099116</v>
      </c>
      <c r="E75" s="13">
        <f t="shared" si="3"/>
        <v>2.0892079362039113</v>
      </c>
    </row>
    <row r="76" spans="1:5">
      <c r="A76" s="5">
        <v>4225</v>
      </c>
      <c r="B76" s="5" t="s">
        <v>75</v>
      </c>
      <c r="C76" s="9">
        <f>'Utbetalingsoversikt 2020'!D82</f>
        <v>6.7703200741147534E-4</v>
      </c>
      <c r="D76" s="13">
        <f t="shared" si="2"/>
        <v>1.9253097710763831</v>
      </c>
      <c r="E76" s="13">
        <f t="shared" si="3"/>
        <v>3.2700645957974261</v>
      </c>
    </row>
    <row r="77" spans="1:5">
      <c r="A77" s="5">
        <v>4602</v>
      </c>
      <c r="B77" s="5" t="s">
        <v>76</v>
      </c>
      <c r="C77" s="9">
        <f>'Utbetalingsoversikt 2020'!D83</f>
        <v>1.9633928214932785E-2</v>
      </c>
      <c r="D77" s="13">
        <f t="shared" si="2"/>
        <v>55.833983361215104</v>
      </c>
      <c r="E77" s="13">
        <f t="shared" si="3"/>
        <v>94.831873278125357</v>
      </c>
    </row>
    <row r="78" spans="1:5">
      <c r="A78" s="5">
        <v>4611</v>
      </c>
      <c r="B78" s="5" t="s">
        <v>77</v>
      </c>
      <c r="C78" s="9">
        <f>'Utbetalingsoversikt 2020'!D84</f>
        <v>2.4752174458996462E-3</v>
      </c>
      <c r="D78" s="13">
        <f t="shared" si="2"/>
        <v>7.0388996117771194</v>
      </c>
      <c r="E78" s="13">
        <f t="shared" si="3"/>
        <v>11.955300263695293</v>
      </c>
    </row>
    <row r="79" spans="1:5">
      <c r="A79" s="5">
        <v>4612</v>
      </c>
      <c r="B79" s="5" t="s">
        <v>78</v>
      </c>
      <c r="C79" s="9">
        <f>'Utbetalingsoversikt 2020'!D85</f>
        <v>5.4162560592918027E-3</v>
      </c>
      <c r="D79" s="13">
        <f t="shared" si="2"/>
        <v>15.402478168611065</v>
      </c>
      <c r="E79" s="13">
        <f t="shared" si="3"/>
        <v>26.160516766379409</v>
      </c>
    </row>
    <row r="80" spans="1:5">
      <c r="A80" s="5">
        <v>4613</v>
      </c>
      <c r="B80" s="5" t="s">
        <v>79</v>
      </c>
      <c r="C80" s="9">
        <f>'Utbetalingsoversikt 2020'!D86</f>
        <v>1.3471200967982178E-2</v>
      </c>
      <c r="D80" s="13">
        <f t="shared" si="2"/>
        <v>38.308727752699319</v>
      </c>
      <c r="E80" s="13">
        <f t="shared" si="3"/>
        <v>65.065900675353916</v>
      </c>
    </row>
    <row r="81" spans="1:5">
      <c r="A81" s="5">
        <v>4614</v>
      </c>
      <c r="B81" s="5" t="s">
        <v>80</v>
      </c>
      <c r="C81" s="9">
        <f>'Utbetalingsoversikt 2020'!D87</f>
        <v>1.3540640148229507E-3</v>
      </c>
      <c r="D81" s="13">
        <f t="shared" si="2"/>
        <v>3.8506195421527663</v>
      </c>
      <c r="E81" s="13">
        <f t="shared" si="3"/>
        <v>6.5401291915948523</v>
      </c>
    </row>
    <row r="82" spans="1:5">
      <c r="A82" s="5">
        <v>4615</v>
      </c>
      <c r="B82" s="5" t="s">
        <v>81</v>
      </c>
      <c r="C82" s="9">
        <f>'Utbetalingsoversikt 2020'!D88</f>
        <v>4.9706879860380972E-3</v>
      </c>
      <c r="D82" s="13">
        <f t="shared" si="2"/>
        <v>14.135393960295838</v>
      </c>
      <c r="E82" s="13">
        <f t="shared" si="3"/>
        <v>24.008422972564009</v>
      </c>
    </row>
    <row r="83" spans="1:5">
      <c r="A83" s="5">
        <v>4616</v>
      </c>
      <c r="B83" s="5" t="s">
        <v>82</v>
      </c>
      <c r="C83" s="9">
        <f>'Utbetalingsoversikt 2020'!D89</f>
        <v>9.6867656445026474E-3</v>
      </c>
      <c r="D83" s="13">
        <f t="shared" si="2"/>
        <v>27.546739801554406</v>
      </c>
      <c r="E83" s="13">
        <f t="shared" si="3"/>
        <v>46.787078062947785</v>
      </c>
    </row>
    <row r="84" spans="1:5">
      <c r="A84" s="5">
        <v>4617</v>
      </c>
      <c r="B84" s="5" t="s">
        <v>83</v>
      </c>
      <c r="C84" s="9">
        <f>'Utbetalingsoversikt 2020'!D90</f>
        <v>1.5823453198860506E-2</v>
      </c>
      <c r="D84" s="13">
        <f t="shared" si="2"/>
        <v>44.997945034259565</v>
      </c>
      <c r="E84" s="13">
        <f t="shared" si="3"/>
        <v>76.427278950496245</v>
      </c>
    </row>
    <row r="85" spans="1:5">
      <c r="A85" s="5">
        <v>4618</v>
      </c>
      <c r="B85" s="5" t="s">
        <v>84</v>
      </c>
      <c r="C85" s="9">
        <f>'Utbetalingsoversikt 2020'!D91</f>
        <v>4.9649013876841529E-3</v>
      </c>
      <c r="D85" s="13">
        <f t="shared" si="2"/>
        <v>14.118938321226809</v>
      </c>
      <c r="E85" s="13">
        <f t="shared" si="3"/>
        <v>23.980473702514455</v>
      </c>
    </row>
    <row r="86" spans="1:5">
      <c r="A86" s="5">
        <v>4622</v>
      </c>
      <c r="B86" s="5" t="s">
        <v>85</v>
      </c>
      <c r="C86" s="9">
        <f>'Utbetalingsoversikt 2020'!D92</f>
        <v>6.373938086869574E-3</v>
      </c>
      <c r="D86" s="13">
        <f t="shared" si="2"/>
        <v>18.125886434535349</v>
      </c>
      <c r="E86" s="13">
        <f t="shared" si="3"/>
        <v>30.786120959580042</v>
      </c>
    </row>
    <row r="87" spans="1:5">
      <c r="A87" s="5">
        <v>4623</v>
      </c>
      <c r="B87" s="5" t="s">
        <v>86</v>
      </c>
      <c r="C87" s="9">
        <f>'Utbetalingsoversikt 2020'!D93</f>
        <v>9.0270934321530071E-4</v>
      </c>
      <c r="D87" s="13">
        <f t="shared" si="2"/>
        <v>2.5670796947685113</v>
      </c>
      <c r="E87" s="13">
        <f t="shared" si="3"/>
        <v>4.3600861277299021</v>
      </c>
    </row>
    <row r="88" spans="1:5">
      <c r="A88" s="5">
        <v>4624</v>
      </c>
      <c r="B88" s="5" t="s">
        <v>87</v>
      </c>
      <c r="C88" s="9">
        <f>'Utbetalingsoversikt 2020'!D94</f>
        <v>1.1483504433402332E-2</v>
      </c>
      <c r="D88" s="13">
        <f t="shared" si="2"/>
        <v>32.65621573248788</v>
      </c>
      <c r="E88" s="13">
        <f t="shared" si="3"/>
        <v>55.465326413333258</v>
      </c>
    </row>
    <row r="89" spans="1:5">
      <c r="A89" s="5">
        <v>4625</v>
      </c>
      <c r="B89" s="5" t="s">
        <v>88</v>
      </c>
      <c r="C89" s="9">
        <f>'Utbetalingsoversikt 2020'!D95</f>
        <v>1.6295060964706964E-2</v>
      </c>
      <c r="D89" s="13">
        <f t="shared" si="2"/>
        <v>46.339079618385426</v>
      </c>
      <c r="E89" s="13">
        <f t="shared" si="3"/>
        <v>78.705144459534637</v>
      </c>
    </row>
    <row r="90" spans="1:5">
      <c r="A90" s="5">
        <v>4626</v>
      </c>
      <c r="B90" s="5" t="s">
        <v>89</v>
      </c>
      <c r="C90" s="9">
        <f>'Utbetalingsoversikt 2020'!D96</f>
        <v>1.646576561614832E-2</v>
      </c>
      <c r="D90" s="13">
        <f t="shared" si="2"/>
        <v>46.824520970921789</v>
      </c>
      <c r="E90" s="13">
        <f t="shared" si="3"/>
        <v>79.529647925996386</v>
      </c>
    </row>
    <row r="91" spans="1:5">
      <c r="A91" s="5">
        <v>4627</v>
      </c>
      <c r="B91" s="5" t="s">
        <v>90</v>
      </c>
      <c r="C91" s="9">
        <f>'Utbetalingsoversikt 2020'!D97</f>
        <v>1.8054186864306014E-3</v>
      </c>
      <c r="D91" s="13">
        <f t="shared" si="2"/>
        <v>5.1341593895370226</v>
      </c>
      <c r="E91" s="13">
        <f t="shared" si="3"/>
        <v>8.7201722554598042</v>
      </c>
    </row>
    <row r="92" spans="1:5">
      <c r="A92" s="5">
        <v>4628</v>
      </c>
      <c r="B92" s="5" t="s">
        <v>91</v>
      </c>
      <c r="C92" s="9">
        <f>'Utbetalingsoversikt 2020'!D98</f>
        <v>6.7703200741147534E-4</v>
      </c>
      <c r="D92" s="13">
        <f t="shared" si="2"/>
        <v>1.9253097710763831</v>
      </c>
      <c r="E92" s="13">
        <f t="shared" si="3"/>
        <v>3.2700645957974261</v>
      </c>
    </row>
    <row r="93" spans="1:5">
      <c r="A93" s="5">
        <v>4630</v>
      </c>
      <c r="B93" s="5" t="s">
        <v>92</v>
      </c>
      <c r="C93" s="9">
        <f>'Utbetalingsoversikt 2020'!D99</f>
        <v>5.1905787234879782E-3</v>
      </c>
      <c r="D93" s="13">
        <f t="shared" si="2"/>
        <v>14.760708244918938</v>
      </c>
      <c r="E93" s="13">
        <f t="shared" si="3"/>
        <v>25.070495234446934</v>
      </c>
    </row>
    <row r="94" spans="1:5">
      <c r="A94" s="5">
        <v>4631</v>
      </c>
      <c r="B94" s="5" t="s">
        <v>93</v>
      </c>
      <c r="C94" s="9">
        <f>'Utbetalingsoversikt 2020'!D100</f>
        <v>1.3563786541645285E-2</v>
      </c>
      <c r="D94" s="13">
        <f t="shared" si="2"/>
        <v>38.572017977803782</v>
      </c>
      <c r="E94" s="13">
        <f t="shared" si="3"/>
        <v>65.513088996146735</v>
      </c>
    </row>
    <row r="95" spans="1:5">
      <c r="A95" s="5">
        <v>4632</v>
      </c>
      <c r="B95" s="5" t="s">
        <v>94</v>
      </c>
      <c r="C95" s="9">
        <f>'Utbetalingsoversikt 2020'!D101</f>
        <v>2.0310960222344266E-3</v>
      </c>
      <c r="D95" s="13">
        <f t="shared" si="2"/>
        <v>5.7759293132291507</v>
      </c>
      <c r="E95" s="13">
        <f t="shared" si="3"/>
        <v>9.8101937873922811</v>
      </c>
    </row>
    <row r="96" spans="1:5">
      <c r="A96" s="5">
        <v>4633</v>
      </c>
      <c r="B96" s="5" t="s">
        <v>95</v>
      </c>
      <c r="C96" s="9">
        <f>'Utbetalingsoversikt 2020'!D102</f>
        <v>9.0270934321530071E-4</v>
      </c>
      <c r="D96" s="13">
        <f t="shared" si="2"/>
        <v>2.5670796947685113</v>
      </c>
      <c r="E96" s="13">
        <f t="shared" si="3"/>
        <v>4.3600861277299021</v>
      </c>
    </row>
    <row r="97" spans="1:5">
      <c r="A97" s="5">
        <v>4634</v>
      </c>
      <c r="B97" s="5" t="s">
        <v>96</v>
      </c>
      <c r="C97" s="9">
        <f>'Utbetalingsoversikt 2020'!D103</f>
        <v>3.1884156930232733E-3</v>
      </c>
      <c r="D97" s="13">
        <f t="shared" si="2"/>
        <v>9.0670571270349338</v>
      </c>
      <c r="E97" s="13">
        <f t="shared" si="3"/>
        <v>15.40004779730241</v>
      </c>
    </row>
    <row r="98" spans="1:5">
      <c r="A98" s="5">
        <v>4635</v>
      </c>
      <c r="B98" s="5" t="s">
        <v>97</v>
      </c>
      <c r="C98" s="9">
        <f>'Utbetalingsoversikt 2020'!D104</f>
        <v>1.4625627339594053E-2</v>
      </c>
      <c r="D98" s="13">
        <f t="shared" si="2"/>
        <v>41.591627746970588</v>
      </c>
      <c r="E98" s="13">
        <f t="shared" si="3"/>
        <v>70.641780050239277</v>
      </c>
    </row>
    <row r="99" spans="1:5">
      <c r="A99" s="5">
        <v>4636</v>
      </c>
      <c r="B99" s="5" t="s">
        <v>98</v>
      </c>
      <c r="C99" s="9">
        <f>'Utbetalingsoversikt 2020'!D105</f>
        <v>1.0346437856852291E-2</v>
      </c>
      <c r="D99" s="13">
        <f t="shared" si="2"/>
        <v>29.422682655423699</v>
      </c>
      <c r="E99" s="13">
        <f t="shared" si="3"/>
        <v>49.973294848596559</v>
      </c>
    </row>
    <row r="100" spans="1:5">
      <c r="A100" s="5">
        <v>4637</v>
      </c>
      <c r="B100" s="5" t="s">
        <v>99</v>
      </c>
      <c r="C100" s="9">
        <f>'Utbetalingsoversikt 2020'!D106</f>
        <v>7.6730294173300547E-3</v>
      </c>
      <c r="D100" s="13">
        <f t="shared" si="2"/>
        <v>21.820177405532341</v>
      </c>
      <c r="E100" s="13">
        <f t="shared" si="3"/>
        <v>37.06073208570416</v>
      </c>
    </row>
    <row r="101" spans="1:5">
      <c r="A101" s="5">
        <v>4638</v>
      </c>
      <c r="B101" s="5" t="s">
        <v>100</v>
      </c>
      <c r="C101" s="9">
        <f>'Utbetalingsoversikt 2020'!D107</f>
        <v>6.093288066703278E-3</v>
      </c>
      <c r="D101" s="13">
        <f t="shared" si="2"/>
        <v>17.327787939687447</v>
      </c>
      <c r="E101" s="13">
        <f t="shared" si="3"/>
        <v>29.430581362176834</v>
      </c>
    </row>
    <row r="102" spans="1:5">
      <c r="A102" s="5">
        <v>4645</v>
      </c>
      <c r="B102" s="5" t="s">
        <v>101</v>
      </c>
      <c r="C102" s="9">
        <f>'Utbetalingsoversikt 2020'!D108</f>
        <v>8.1243840889377063E-3</v>
      </c>
      <c r="D102" s="13">
        <f t="shared" si="2"/>
        <v>23.103717252916603</v>
      </c>
      <c r="E102" s="13">
        <f t="shared" si="3"/>
        <v>39.240775149569124</v>
      </c>
    </row>
    <row r="103" spans="1:5">
      <c r="A103" s="5">
        <v>4646</v>
      </c>
      <c r="B103" s="5" t="s">
        <v>102</v>
      </c>
      <c r="C103" s="9">
        <f>'Utbetalingsoversikt 2020'!D109</f>
        <v>3.385160037057377E-3</v>
      </c>
      <c r="D103" s="13">
        <f t="shared" si="2"/>
        <v>9.6265488553819161</v>
      </c>
      <c r="E103" s="13">
        <f t="shared" si="3"/>
        <v>16.350322978987133</v>
      </c>
    </row>
    <row r="104" spans="1:5">
      <c r="A104" s="5">
        <v>4648</v>
      </c>
      <c r="B104" s="5" t="s">
        <v>103</v>
      </c>
      <c r="C104" s="9">
        <f>'Utbetalingsoversikt 2020'!D110</f>
        <v>8.8014160963491815E-3</v>
      </c>
      <c r="D104" s="13">
        <f t="shared" si="2"/>
        <v>25.029027023992985</v>
      </c>
      <c r="E104" s="13">
        <f t="shared" si="3"/>
        <v>42.510839745366546</v>
      </c>
    </row>
    <row r="105" spans="1:5">
      <c r="A105" s="5">
        <v>4649</v>
      </c>
      <c r="B105" s="5" t="s">
        <v>104</v>
      </c>
      <c r="C105" s="9">
        <f>'Utbetalingsoversikt 2020'!D111</f>
        <v>3.6108373728612028E-3</v>
      </c>
      <c r="D105" s="13">
        <f t="shared" si="2"/>
        <v>10.268318779074045</v>
      </c>
      <c r="E105" s="13">
        <f t="shared" si="3"/>
        <v>17.440344510919608</v>
      </c>
    </row>
    <row r="106" spans="1:5">
      <c r="A106" s="5">
        <v>4650</v>
      </c>
      <c r="B106" s="5" t="s">
        <v>105</v>
      </c>
      <c r="C106" s="9">
        <f>'Utbetalingsoversikt 2020'!D112</f>
        <v>9.0270934321530071E-4</v>
      </c>
      <c r="D106" s="13">
        <f t="shared" si="2"/>
        <v>2.5670796947685113</v>
      </c>
      <c r="E106" s="13">
        <f t="shared" si="3"/>
        <v>4.3600861277299021</v>
      </c>
    </row>
    <row r="107" spans="1:5">
      <c r="A107" s="5">
        <v>5007</v>
      </c>
      <c r="B107" s="5" t="s">
        <v>106</v>
      </c>
      <c r="C107" s="9">
        <f>'Utbetalingsoversikt 2020'!D113</f>
        <v>1.1885673019001456E-2</v>
      </c>
      <c r="D107" s="13">
        <f t="shared" si="2"/>
        <v>33.799882647785395</v>
      </c>
      <c r="E107" s="13">
        <f t="shared" si="3"/>
        <v>57.407800681777033</v>
      </c>
    </row>
    <row r="108" spans="1:5">
      <c r="A108" s="5">
        <v>5014</v>
      </c>
      <c r="B108" s="5" t="s">
        <v>107</v>
      </c>
      <c r="C108" s="9">
        <f>'Utbetalingsoversikt 2020'!D114</f>
        <v>4.3897135113020957E-2</v>
      </c>
      <c r="D108" s="13">
        <f t="shared" si="2"/>
        <v>124.83247797765335</v>
      </c>
      <c r="E108" s="13">
        <f t="shared" si="3"/>
        <v>212.02316259589122</v>
      </c>
    </row>
    <row r="109" spans="1:5">
      <c r="A109" s="5">
        <v>5020</v>
      </c>
      <c r="B109" s="5" t="s">
        <v>108</v>
      </c>
      <c r="C109" s="9">
        <f>'Utbetalingsoversikt 2020'!D115</f>
        <v>5.4162560592918027E-3</v>
      </c>
      <c r="D109" s="13">
        <f t="shared" si="2"/>
        <v>15.402478168611065</v>
      </c>
      <c r="E109" s="13">
        <f t="shared" si="3"/>
        <v>26.160516766379409</v>
      </c>
    </row>
    <row r="110" spans="1:5">
      <c r="A110" s="5">
        <v>5049</v>
      </c>
      <c r="B110" s="5" t="s">
        <v>109</v>
      </c>
      <c r="C110" s="9">
        <f>'Utbetalingsoversikt 2020'!D116</f>
        <v>1.4819478384451183E-2</v>
      </c>
      <c r="D110" s="13">
        <f t="shared" si="2"/>
        <v>42.142891655783046</v>
      </c>
      <c r="E110" s="13">
        <f t="shared" si="3"/>
        <v>71.578080596899213</v>
      </c>
    </row>
    <row r="111" spans="1:5">
      <c r="A111" s="5">
        <v>5052</v>
      </c>
      <c r="B111" s="5" t="s">
        <v>110</v>
      </c>
      <c r="C111" s="9">
        <f>'Utbetalingsoversikt 2020'!D117</f>
        <v>8.3500614247415308E-3</v>
      </c>
      <c r="D111" s="13">
        <f t="shared" si="2"/>
        <v>23.745487176608727</v>
      </c>
      <c r="E111" s="13">
        <f t="shared" si="3"/>
        <v>40.330796681501596</v>
      </c>
    </row>
    <row r="112" spans="1:5">
      <c r="A112" s="5">
        <v>5055</v>
      </c>
      <c r="B112" s="5" t="s">
        <v>111</v>
      </c>
      <c r="C112" s="9">
        <f>'Utbetalingsoversikt 2020'!D118</f>
        <v>1.4055647401730546E-2</v>
      </c>
      <c r="D112" s="13">
        <f t="shared" si="2"/>
        <v>39.970747298671242</v>
      </c>
      <c r="E112" s="13">
        <f t="shared" si="3"/>
        <v>67.888776950358533</v>
      </c>
    </row>
    <row r="113" spans="1:5">
      <c r="A113" s="5">
        <v>5056</v>
      </c>
      <c r="B113" s="5" t="s">
        <v>112</v>
      </c>
      <c r="C113" s="9">
        <f>'Utbetalingsoversikt 2020'!D119</f>
        <v>2.9259934576719021E-2</v>
      </c>
      <c r="D113" s="13">
        <f t="shared" si="2"/>
        <v>83.207938952544723</v>
      </c>
      <c r="E113" s="13">
        <f t="shared" si="3"/>
        <v>141.32548400555288</v>
      </c>
    </row>
    <row r="114" spans="1:5">
      <c r="A114" s="5">
        <v>5057</v>
      </c>
      <c r="B114" s="5" t="s">
        <v>113</v>
      </c>
      <c r="C114" s="9">
        <f>'Utbetalingsoversikt 2020'!D120</f>
        <v>5.1725245366236712E-3</v>
      </c>
      <c r="D114" s="13">
        <f t="shared" si="2"/>
        <v>14.709366651023563</v>
      </c>
      <c r="E114" s="13">
        <f t="shared" si="3"/>
        <v>24.983293511892331</v>
      </c>
    </row>
    <row r="115" spans="1:5">
      <c r="A115" s="5">
        <v>5058</v>
      </c>
      <c r="B115" s="5" t="s">
        <v>114</v>
      </c>
      <c r="C115" s="9">
        <f>'Utbetalingsoversikt 2020'!D121</f>
        <v>1.6440420315358046E-2</v>
      </c>
      <c r="D115" s="13">
        <f t="shared" si="2"/>
        <v>46.752445271799445</v>
      </c>
      <c r="E115" s="13">
        <f t="shared" si="3"/>
        <v>79.40723012317936</v>
      </c>
    </row>
    <row r="116" spans="1:5">
      <c r="A116" s="5">
        <v>5059</v>
      </c>
      <c r="B116" s="5" t="s">
        <v>115</v>
      </c>
      <c r="C116" s="9">
        <f>'Utbetalingsoversikt 2020'!D122</f>
        <v>5.5609210181404101E-3</v>
      </c>
      <c r="D116" s="13">
        <f t="shared" si="2"/>
        <v>15.813869145336792</v>
      </c>
      <c r="E116" s="13">
        <f t="shared" si="3"/>
        <v>26.85924851761818</v>
      </c>
    </row>
    <row r="117" spans="1:5">
      <c r="A117" s="5">
        <v>5060</v>
      </c>
      <c r="B117" s="5" t="s">
        <v>116</v>
      </c>
      <c r="C117" s="9">
        <f>'Utbetalingsoversikt 2020'!D123</f>
        <v>3.8271114863398681E-2</v>
      </c>
      <c r="D117" s="13">
        <f t="shared" si="2"/>
        <v>108.83348289279</v>
      </c>
      <c r="E117" s="13">
        <f t="shared" si="3"/>
        <v>184.84948479021563</v>
      </c>
    </row>
    <row r="118" spans="1:5">
      <c r="A118" s="5">
        <v>5401</v>
      </c>
      <c r="B118" s="5" t="s">
        <v>117</v>
      </c>
      <c r="C118" s="9">
        <f>'Utbetalingsoversikt 2020'!D124</f>
        <v>1.4682046673545009E-2</v>
      </c>
      <c r="D118" s="13">
        <f t="shared" si="2"/>
        <v>41.752070227893618</v>
      </c>
      <c r="E118" s="13">
        <f t="shared" si="3"/>
        <v>70.914285433222403</v>
      </c>
    </row>
    <row r="119" spans="1:5">
      <c r="A119" s="5">
        <v>5402</v>
      </c>
      <c r="B119" s="5" t="s">
        <v>118</v>
      </c>
      <c r="C119" s="9">
        <f>'Utbetalingsoversikt 2020'!D125</f>
        <v>1.636305349536581E-2</v>
      </c>
      <c r="D119" s="13">
        <f t="shared" si="2"/>
        <v>46.532433377446523</v>
      </c>
      <c r="E119" s="13">
        <f t="shared" si="3"/>
        <v>79.033548382616857</v>
      </c>
    </row>
    <row r="120" spans="1:5">
      <c r="A120" s="5">
        <v>5403</v>
      </c>
      <c r="B120" s="5" t="s">
        <v>119</v>
      </c>
      <c r="C120" s="9">
        <f>'Utbetalingsoversikt 2020'!D126</f>
        <v>1.9745609563163912E-2</v>
      </c>
      <c r="D120" s="13">
        <f t="shared" si="2"/>
        <v>56.151577195247377</v>
      </c>
      <c r="E120" s="13">
        <f t="shared" si="3"/>
        <v>95.371294190081699</v>
      </c>
    </row>
    <row r="121" spans="1:5">
      <c r="A121" s="5">
        <v>5406</v>
      </c>
      <c r="B121" s="5" t="s">
        <v>120</v>
      </c>
      <c r="C121" s="9">
        <f>'Utbetalingsoversikt 2020'!D127</f>
        <v>3.0374144089770985E-2</v>
      </c>
      <c r="D121" s="13">
        <f t="shared" si="2"/>
        <v>86.376472255286231</v>
      </c>
      <c r="E121" s="13">
        <f t="shared" si="3"/>
        <v>146.70711595359384</v>
      </c>
    </row>
    <row r="122" spans="1:5">
      <c r="A122" s="5">
        <v>5411</v>
      </c>
      <c r="B122" s="5" t="s">
        <v>121</v>
      </c>
      <c r="C122" s="9">
        <f>'Utbetalingsoversikt 2020'!D128</f>
        <v>5.6679730876883772E-3</v>
      </c>
      <c r="D122" s="13">
        <f t="shared" si="2"/>
        <v>16.118298468113821</v>
      </c>
      <c r="E122" s="13">
        <f t="shared" si="3"/>
        <v>27.376310013534862</v>
      </c>
    </row>
    <row r="123" spans="1:5">
      <c r="A123" s="5">
        <v>5412</v>
      </c>
      <c r="B123" s="5" t="s">
        <v>122</v>
      </c>
      <c r="C123" s="9">
        <f>'Utbetalingsoversikt 2020'!D129</f>
        <v>6.7240272872831994E-3</v>
      </c>
      <c r="D123" s="13">
        <f t="shared" si="2"/>
        <v>19.121452598211601</v>
      </c>
      <c r="E123" s="13">
        <f t="shared" si="3"/>
        <v>32.477051797577857</v>
      </c>
    </row>
    <row r="124" spans="1:5">
      <c r="A124" s="5">
        <v>5413</v>
      </c>
      <c r="B124" s="5" t="s">
        <v>123</v>
      </c>
      <c r="C124" s="9">
        <f>'Utbetalingsoversikt 2020'!D130</f>
        <v>1.1254933798421537E-2</v>
      </c>
      <c r="D124" s="13">
        <f t="shared" si="2"/>
        <v>32.006217989261252</v>
      </c>
      <c r="E124" s="13">
        <f t="shared" si="3"/>
        <v>54.361330246376028</v>
      </c>
    </row>
    <row r="125" spans="1:5">
      <c r="A125" s="5">
        <v>5414</v>
      </c>
      <c r="B125" s="5" t="s">
        <v>124</v>
      </c>
      <c r="C125" s="9">
        <f>'Utbetalingsoversikt 2020'!D131</f>
        <v>4.4383209374752276E-3</v>
      </c>
      <c r="D125" s="13">
        <f t="shared" si="2"/>
        <v>12.621475165945178</v>
      </c>
      <c r="E125" s="13">
        <f t="shared" si="3"/>
        <v>21.437090128005348</v>
      </c>
    </row>
    <row r="126" spans="1:5">
      <c r="A126" s="5">
        <v>5415</v>
      </c>
      <c r="B126" s="5" t="s">
        <v>125</v>
      </c>
      <c r="C126" s="9">
        <f>'Utbetalingsoversikt 2020'!D132</f>
        <v>2.6039692592749052E-3</v>
      </c>
      <c r="D126" s="13">
        <f t="shared" si="2"/>
        <v>7.405037581063012</v>
      </c>
      <c r="E126" s="13">
        <f t="shared" si="3"/>
        <v>12.577171522297792</v>
      </c>
    </row>
    <row r="127" spans="1:5">
      <c r="A127" s="5">
        <v>5417</v>
      </c>
      <c r="B127" s="5" t="s">
        <v>126</v>
      </c>
      <c r="C127" s="9">
        <f>'Utbetalingsoversikt 2020'!D133</f>
        <v>2.7775672098932325E-3</v>
      </c>
      <c r="D127" s="13">
        <f t="shared" si="2"/>
        <v>7.8987067531338795</v>
      </c>
      <c r="E127" s="13">
        <f t="shared" si="3"/>
        <v>13.415649623784313</v>
      </c>
    </row>
    <row r="128" spans="1:5">
      <c r="A128" s="5">
        <v>5419</v>
      </c>
      <c r="B128" s="5" t="s">
        <v>127</v>
      </c>
      <c r="C128" s="9">
        <f>'Utbetalingsoversikt 2020'!D134</f>
        <v>1.0415877037099623E-3</v>
      </c>
      <c r="D128" s="13">
        <f t="shared" si="2"/>
        <v>2.9620150324252057</v>
      </c>
      <c r="E128" s="13">
        <f t="shared" si="3"/>
        <v>5.0308686089191186</v>
      </c>
    </row>
    <row r="129" spans="1:5">
      <c r="A129" s="5">
        <v>5420</v>
      </c>
      <c r="B129" s="5" t="s">
        <v>128</v>
      </c>
      <c r="C129" s="9">
        <f>'Utbetalingsoversikt 2020'!D135</f>
        <v>6.4216775232896145E-3</v>
      </c>
      <c r="D129" s="13">
        <f t="shared" si="2"/>
        <v>18.261645456854843</v>
      </c>
      <c r="E129" s="13">
        <f t="shared" si="3"/>
        <v>31.016702437488838</v>
      </c>
    </row>
    <row r="130" spans="1:5">
      <c r="A130" s="5">
        <v>5421</v>
      </c>
      <c r="B130" s="5" t="s">
        <v>129</v>
      </c>
      <c r="C130" s="9">
        <f>'Utbetalingsoversikt 2020'!D136</f>
        <v>3.4369500923251778E-2</v>
      </c>
      <c r="D130" s="13">
        <f t="shared" si="2"/>
        <v>97.738268250497242</v>
      </c>
      <c r="E130" s="13">
        <f t="shared" si="3"/>
        <v>166.00468945930609</v>
      </c>
    </row>
    <row r="131" spans="1:5">
      <c r="A131" s="5">
        <v>5423</v>
      </c>
      <c r="B131" s="5" t="s">
        <v>130</v>
      </c>
      <c r="C131" s="9">
        <f>'Utbetalingsoversikt 2020'!D137</f>
        <v>1.4920743855645208E-2</v>
      </c>
      <c r="D131" s="13">
        <f t="shared" si="2"/>
        <v>42.430865339491056</v>
      </c>
      <c r="E131" s="13">
        <f t="shared" si="3"/>
        <v>72.067192822766359</v>
      </c>
    </row>
    <row r="132" spans="1:5">
      <c r="A132" s="5">
        <v>5424</v>
      </c>
      <c r="B132" s="5" t="s">
        <v>131</v>
      </c>
      <c r="C132" s="9">
        <f>'Utbetalingsoversikt 2020'!D138</f>
        <v>1.5623815555649431E-3</v>
      </c>
      <c r="D132" s="13">
        <f t="shared" si="2"/>
        <v>4.4430225486378072</v>
      </c>
      <c r="E132" s="13">
        <f t="shared" si="3"/>
        <v>7.5463029133786748</v>
      </c>
    </row>
    <row r="133" spans="1:5">
      <c r="A133" s="5">
        <v>5426</v>
      </c>
      <c r="B133" s="5" t="s">
        <v>132</v>
      </c>
      <c r="C133" s="9">
        <f>'Utbetalingsoversikt 2020'!D139</f>
        <v>1.0415877037099623E-3</v>
      </c>
      <c r="D133" s="13">
        <f t="shared" si="2"/>
        <v>2.9620150324252057</v>
      </c>
      <c r="E133" s="13">
        <f t="shared" si="3"/>
        <v>5.0308686089191186</v>
      </c>
    </row>
    <row r="134" spans="1:5">
      <c r="A134" s="5">
        <v>5427</v>
      </c>
      <c r="B134" s="5" t="s">
        <v>133</v>
      </c>
      <c r="C134" s="9">
        <f>'Utbetalingsoversikt 2020'!D140</f>
        <v>1.4747145905026881E-2</v>
      </c>
      <c r="D134" s="13">
        <f t="shared" ref="D134:D144" si="4">C134*0.875*B$2</f>
        <v>41.937196167420197</v>
      </c>
      <c r="E134" s="13">
        <f t="shared" ref="E134:E144" si="5">C134*0.875*C$2</f>
        <v>71.228714721279843</v>
      </c>
    </row>
    <row r="135" spans="1:5">
      <c r="A135" s="5">
        <v>5428</v>
      </c>
      <c r="B135" s="5" t="s">
        <v>134</v>
      </c>
      <c r="C135" s="9">
        <f>'Utbetalingsoversikt 2020'!D141</f>
        <v>3.0958301193601654E-3</v>
      </c>
      <c r="D135" s="13">
        <f t="shared" si="4"/>
        <v>8.8037669019304712</v>
      </c>
      <c r="E135" s="13">
        <f t="shared" si="5"/>
        <v>14.952859476509598</v>
      </c>
    </row>
    <row r="136" spans="1:5">
      <c r="A136" s="5">
        <v>5429</v>
      </c>
      <c r="B136" s="5" t="s">
        <v>135</v>
      </c>
      <c r="C136" s="9">
        <f>'Utbetalingsoversikt 2020'!D142</f>
        <v>7.9536794374963499E-3</v>
      </c>
      <c r="D136" s="13">
        <f t="shared" si="4"/>
        <v>22.618275900380244</v>
      </c>
      <c r="E136" s="13">
        <f t="shared" si="5"/>
        <v>38.416271683107368</v>
      </c>
    </row>
    <row r="137" spans="1:5">
      <c r="A137" s="5">
        <v>5432</v>
      </c>
      <c r="B137" s="5" t="s">
        <v>136</v>
      </c>
      <c r="C137" s="9">
        <f>'Utbetalingsoversikt 2020'!D143</f>
        <v>1.0224629961501764E-2</v>
      </c>
      <c r="D137" s="13">
        <f t="shared" si="4"/>
        <v>29.076291453020641</v>
      </c>
      <c r="E137" s="13">
        <f t="shared" si="5"/>
        <v>49.384962714053522</v>
      </c>
    </row>
    <row r="138" spans="1:5">
      <c r="A138" s="5">
        <v>5433</v>
      </c>
      <c r="B138" s="5" t="s">
        <v>137</v>
      </c>
      <c r="C138" s="9">
        <f>'Utbetalingsoversikt 2020'!D144</f>
        <v>2.9034257240915197E-3</v>
      </c>
      <c r="D138" s="13">
        <f t="shared" si="4"/>
        <v>8.2566169028852592</v>
      </c>
      <c r="E138" s="13">
        <f t="shared" si="5"/>
        <v>14.02354624736204</v>
      </c>
    </row>
    <row r="139" spans="1:5">
      <c r="A139" s="5">
        <v>5434</v>
      </c>
      <c r="B139" s="5" t="s">
        <v>138</v>
      </c>
      <c r="C139" s="9">
        <f>'Utbetalingsoversikt 2020'!D145</f>
        <v>1.0388101365000691E-2</v>
      </c>
      <c r="D139" s="13">
        <f t="shared" si="4"/>
        <v>29.541163256720715</v>
      </c>
      <c r="E139" s="13">
        <f t="shared" si="5"/>
        <v>50.174529592953341</v>
      </c>
    </row>
    <row r="140" spans="1:5">
      <c r="A140" s="5">
        <v>5435</v>
      </c>
      <c r="B140" s="5" t="s">
        <v>139</v>
      </c>
      <c r="C140" s="9">
        <f>'Utbetalingsoversikt 2020'!D146</f>
        <v>8.8346890368843599E-3</v>
      </c>
      <c r="D140" s="13">
        <f t="shared" si="4"/>
        <v>25.123646948639898</v>
      </c>
      <c r="E140" s="13">
        <f t="shared" si="5"/>
        <v>42.671548048151458</v>
      </c>
    </row>
    <row r="141" spans="1:5">
      <c r="A141" s="5">
        <v>5438</v>
      </c>
      <c r="B141" s="5" t="s">
        <v>140</v>
      </c>
      <c r="C141" s="9">
        <f>'Utbetalingsoversikt 2020'!D147</f>
        <v>5.7938316018866639E-3</v>
      </c>
      <c r="D141" s="13">
        <f t="shared" si="4"/>
        <v>16.476208617865201</v>
      </c>
      <c r="E141" s="13">
        <f t="shared" si="5"/>
        <v>27.984206637112585</v>
      </c>
    </row>
    <row r="142" spans="1:5">
      <c r="A142" s="5">
        <v>5442</v>
      </c>
      <c r="B142" s="5" t="s">
        <v>141</v>
      </c>
      <c r="C142" s="9">
        <f>'Utbetalingsoversikt 2020'!D148</f>
        <v>3.0553239308825559E-3</v>
      </c>
      <c r="D142" s="13">
        <f t="shared" si="4"/>
        <v>8.6885774284472674</v>
      </c>
      <c r="E142" s="13">
        <f t="shared" si="5"/>
        <v>14.757214586162744</v>
      </c>
    </row>
    <row r="143" spans="1:5">
      <c r="A143" s="5">
        <v>5443</v>
      </c>
      <c r="B143" s="5" t="s">
        <v>142</v>
      </c>
      <c r="C143" s="9">
        <f>'Utbetalingsoversikt 2020'!D149</f>
        <v>1.7070465144135489E-3</v>
      </c>
      <c r="D143" s="13">
        <f t="shared" si="4"/>
        <v>4.8544135253635297</v>
      </c>
      <c r="E143" s="13">
        <f t="shared" si="5"/>
        <v>8.2450346646174424</v>
      </c>
    </row>
    <row r="144" spans="1:5">
      <c r="A144" s="5">
        <v>5444</v>
      </c>
      <c r="B144" s="5" t="s">
        <v>143</v>
      </c>
      <c r="C144" s="9">
        <f>'Utbetalingsoversikt 2020'!D150</f>
        <v>5.1905787234879782E-3</v>
      </c>
      <c r="D144" s="13">
        <f t="shared" si="4"/>
        <v>14.760708244918938</v>
      </c>
      <c r="E144" s="13">
        <f t="shared" si="5"/>
        <v>25.070495234446934</v>
      </c>
    </row>
    <row r="145" spans="1:5">
      <c r="A145" s="12"/>
      <c r="B145" s="14" t="s">
        <v>157</v>
      </c>
      <c r="C145" s="11">
        <f>'Utbetalingsoversikt 2020'!D151</f>
        <v>1</v>
      </c>
      <c r="D145" s="15">
        <f t="shared" ref="D145" si="6">C145*0.875*B$2</f>
        <v>2843.75</v>
      </c>
      <c r="E145" s="15">
        <f t="shared" ref="E145" si="7">C145*0.875*C$2</f>
        <v>4830</v>
      </c>
    </row>
    <row r="147" spans="1:5" s="7" customFormat="1" ht="53.4">
      <c r="A147" s="16"/>
      <c r="B147" s="16" t="s">
        <v>159</v>
      </c>
      <c r="C147" s="16" t="s">
        <v>158</v>
      </c>
      <c r="D147" s="16" t="s">
        <v>156</v>
      </c>
      <c r="E147" s="16" t="s">
        <v>152</v>
      </c>
    </row>
    <row r="148" spans="1:5">
      <c r="A148" s="12"/>
      <c r="B148" s="5" t="s">
        <v>145</v>
      </c>
      <c r="C148" s="9">
        <f>'Utbetalingsoversikt 2020'!D154</f>
        <v>5.6594378551163074E-2</v>
      </c>
      <c r="D148" s="13">
        <f>C148*0.125*B$2</f>
        <v>22.991466286409999</v>
      </c>
      <c r="E148" s="13">
        <f>C148*0.125*C$2</f>
        <v>39.05012120030252</v>
      </c>
    </row>
    <row r="149" spans="1:5">
      <c r="A149" s="12"/>
      <c r="B149" s="5" t="s">
        <v>146</v>
      </c>
      <c r="C149" s="9">
        <f>'Utbetalingsoversikt 2020'!D155</f>
        <v>7.8130650974955029E-2</v>
      </c>
      <c r="D149" s="13">
        <f t="shared" ref="D149:D155" si="8">C149*0.125*B$2</f>
        <v>31.740576958575481</v>
      </c>
      <c r="E149" s="13">
        <f t="shared" ref="E149:E155" si="9">C149*0.125*C$2</f>
        <v>53.910149172718967</v>
      </c>
    </row>
    <row r="150" spans="1:5">
      <c r="A150" s="12"/>
      <c r="B150" s="5" t="s">
        <v>147</v>
      </c>
      <c r="C150" s="9">
        <f>'Utbetalingsoversikt 2020'!D156</f>
        <v>0.19456337511450231</v>
      </c>
      <c r="D150" s="13">
        <f t="shared" si="8"/>
        <v>79.041371140266563</v>
      </c>
      <c r="E150" s="13">
        <f t="shared" si="9"/>
        <v>134.24872882900658</v>
      </c>
    </row>
    <row r="151" spans="1:5">
      <c r="A151" s="12"/>
      <c r="B151" s="5" t="s">
        <v>148</v>
      </c>
      <c r="C151" s="9">
        <f>'Utbetalingsoversikt 2020'!D157</f>
        <v>9.4596416591103336E-3</v>
      </c>
      <c r="D151" s="13">
        <f t="shared" si="8"/>
        <v>3.8429794240135728</v>
      </c>
      <c r="E151" s="13">
        <f t="shared" si="9"/>
        <v>6.5271527447861297</v>
      </c>
    </row>
    <row r="152" spans="1:5">
      <c r="A152" s="12"/>
      <c r="B152" s="5" t="s">
        <v>149</v>
      </c>
      <c r="C152" s="9">
        <f>'Utbetalingsoversikt 2020'!D158</f>
        <v>0.22023938000070598</v>
      </c>
      <c r="D152" s="13">
        <f t="shared" si="8"/>
        <v>89.472248125286796</v>
      </c>
      <c r="E152" s="13">
        <f t="shared" si="9"/>
        <v>151.96517220048713</v>
      </c>
    </row>
    <row r="153" spans="1:5">
      <c r="A153" s="12"/>
      <c r="B153" s="5" t="s">
        <v>150</v>
      </c>
      <c r="C153" s="9">
        <f>'Utbetalingsoversikt 2020'!D159</f>
        <v>0.19312916671247723</v>
      </c>
      <c r="D153" s="13">
        <f t="shared" si="8"/>
        <v>78.458723976943872</v>
      </c>
      <c r="E153" s="13">
        <f t="shared" si="9"/>
        <v>133.2591250316093</v>
      </c>
    </row>
    <row r="154" spans="1:5">
      <c r="A154" s="12"/>
      <c r="B154" s="5" t="s">
        <v>151</v>
      </c>
      <c r="C154" s="9">
        <f>'Utbetalingsoversikt 2020'!D160</f>
        <v>0.24788340698708602</v>
      </c>
      <c r="D154" s="13">
        <f t="shared" si="8"/>
        <v>100.7026340885037</v>
      </c>
      <c r="E154" s="13">
        <f t="shared" si="9"/>
        <v>171.03955082108936</v>
      </c>
    </row>
    <row r="155" spans="1:5">
      <c r="A155" s="12"/>
      <c r="B155" s="14" t="s">
        <v>157</v>
      </c>
      <c r="C155" s="11">
        <f>'Utbetalingsoversikt 2020'!D161</f>
        <v>1</v>
      </c>
      <c r="D155" s="15">
        <f t="shared" si="8"/>
        <v>406.25</v>
      </c>
      <c r="E155" s="15">
        <f t="shared" si="9"/>
        <v>690</v>
      </c>
    </row>
    <row r="157" spans="1:5">
      <c r="D15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61"/>
  <sheetViews>
    <sheetView tabSelected="1" workbookViewId="0">
      <selection activeCell="D154" sqref="D154"/>
    </sheetView>
  </sheetViews>
  <sheetFormatPr baseColWidth="10" defaultRowHeight="14.4"/>
  <cols>
    <col min="2" max="2" width="34.88671875" bestFit="1" customWidth="1"/>
    <col min="3" max="3" width="23.88671875" bestFit="1" customWidth="1"/>
  </cols>
  <sheetData>
    <row r="1" spans="1:4">
      <c r="C1" s="1"/>
    </row>
    <row r="2" spans="1:4">
      <c r="C2" s="1"/>
    </row>
    <row r="3" spans="1:4">
      <c r="C3" s="1"/>
    </row>
    <row r="4" spans="1:4">
      <c r="C4" s="1"/>
    </row>
    <row r="5" spans="1:4">
      <c r="C5" s="1"/>
    </row>
    <row r="6" spans="1:4">
      <c r="C6" s="1"/>
    </row>
    <row r="7" spans="1:4" ht="17.399999999999999">
      <c r="A7" s="2" t="s">
        <v>0</v>
      </c>
      <c r="C7" s="1"/>
    </row>
    <row r="8" spans="1:4">
      <c r="C8" s="1"/>
    </row>
    <row r="9" spans="1:4">
      <c r="C9" s="1"/>
    </row>
    <row r="10" spans="1:4">
      <c r="A10" s="3" t="s">
        <v>1</v>
      </c>
      <c r="B10" s="3" t="s">
        <v>2</v>
      </c>
      <c r="C10" s="4" t="s">
        <v>3</v>
      </c>
      <c r="D10" t="s">
        <v>155</v>
      </c>
    </row>
    <row r="11" spans="1:4">
      <c r="A11" s="5">
        <v>1103</v>
      </c>
      <c r="B11" s="5" t="s">
        <v>4</v>
      </c>
      <c r="C11" s="6">
        <v>41969474.536363274</v>
      </c>
      <c r="D11" s="8">
        <f>C11/C$151</f>
        <v>2.1317828335930558E-2</v>
      </c>
    </row>
    <row r="12" spans="1:4">
      <c r="A12" s="5">
        <v>1106</v>
      </c>
      <c r="B12" s="5" t="s">
        <v>5</v>
      </c>
      <c r="C12" s="6">
        <v>5434158.3479493158</v>
      </c>
      <c r="D12" s="8">
        <f t="shared" ref="D12:D75" si="0">C12/C$151</f>
        <v>2.7602074148313995E-3</v>
      </c>
    </row>
    <row r="13" spans="1:4">
      <c r="A13" s="5">
        <v>1108</v>
      </c>
      <c r="B13" s="5" t="s">
        <v>6</v>
      </c>
      <c r="C13" s="6">
        <v>4790489.6966723008</v>
      </c>
      <c r="D13" s="8">
        <f t="shared" si="0"/>
        <v>2.4332646078335505E-3</v>
      </c>
    </row>
    <row r="14" spans="1:4">
      <c r="A14" s="5">
        <v>1122</v>
      </c>
      <c r="B14" s="5" t="s">
        <v>7</v>
      </c>
      <c r="C14" s="6">
        <v>518352.63067441073</v>
      </c>
      <c r="D14" s="8">
        <f t="shared" si="0"/>
        <v>2.6329022510446269E-4</v>
      </c>
    </row>
    <row r="15" spans="1:4">
      <c r="A15" s="5">
        <v>1130</v>
      </c>
      <c r="B15" s="5" t="s">
        <v>8</v>
      </c>
      <c r="C15" s="6">
        <v>4272137.0659978902</v>
      </c>
      <c r="D15" s="8">
        <f t="shared" si="0"/>
        <v>2.1699743827290879E-3</v>
      </c>
    </row>
    <row r="16" spans="1:4">
      <c r="A16" s="5">
        <v>1133</v>
      </c>
      <c r="B16" s="5" t="s">
        <v>9</v>
      </c>
      <c r="C16" s="6">
        <v>7484784.1396283032</v>
      </c>
      <c r="D16" s="8">
        <f t="shared" si="0"/>
        <v>3.8017951185413618E-3</v>
      </c>
    </row>
    <row r="17" spans="1:4">
      <c r="A17" s="5">
        <v>1134</v>
      </c>
      <c r="B17" s="5" t="s">
        <v>10</v>
      </c>
      <c r="C17" s="6">
        <v>7610100.1602309085</v>
      </c>
      <c r="D17" s="8">
        <f t="shared" si="0"/>
        <v>3.8654477004347485E-3</v>
      </c>
    </row>
    <row r="18" spans="1:4">
      <c r="A18" s="5">
        <v>1144</v>
      </c>
      <c r="B18" s="5" t="s">
        <v>11</v>
      </c>
      <c r="C18" s="6">
        <v>4716439.3208616702</v>
      </c>
      <c r="D18" s="8">
        <f t="shared" si="0"/>
        <v>2.3956517185329128E-3</v>
      </c>
    </row>
    <row r="19" spans="1:4">
      <c r="A19" s="5">
        <v>1145</v>
      </c>
      <c r="B19" s="5" t="s">
        <v>12</v>
      </c>
      <c r="C19" s="6">
        <v>6767065.1125406576</v>
      </c>
      <c r="D19" s="8">
        <f t="shared" si="0"/>
        <v>3.4372394222428751E-3</v>
      </c>
    </row>
    <row r="20" spans="1:4">
      <c r="A20" s="5">
        <v>1146</v>
      </c>
      <c r="B20" s="5" t="s">
        <v>13</v>
      </c>
      <c r="C20" s="6">
        <v>13158182.163273502</v>
      </c>
      <c r="D20" s="8">
        <f t="shared" si="0"/>
        <v>6.6835210988055909E-3</v>
      </c>
    </row>
    <row r="21" spans="1:4">
      <c r="A21" s="5">
        <v>1149</v>
      </c>
      <c r="B21" s="5" t="s">
        <v>14</v>
      </c>
      <c r="C21" s="6">
        <v>4887324.8035015864</v>
      </c>
      <c r="D21" s="8">
        <f t="shared" si="0"/>
        <v>2.4824506938420764E-3</v>
      </c>
    </row>
    <row r="22" spans="1:4">
      <c r="A22" s="5">
        <v>1160</v>
      </c>
      <c r="B22" s="5" t="s">
        <v>15</v>
      </c>
      <c r="C22" s="6">
        <v>9811674.7949084882</v>
      </c>
      <c r="D22" s="8">
        <f t="shared" si="0"/>
        <v>4.9837078323344717E-3</v>
      </c>
    </row>
    <row r="23" spans="1:4">
      <c r="A23" s="5">
        <v>1505</v>
      </c>
      <c r="B23" s="5" t="s">
        <v>16</v>
      </c>
      <c r="C23" s="6">
        <v>10218951.861866953</v>
      </c>
      <c r="D23" s="8">
        <f t="shared" si="0"/>
        <v>5.1905787234879782E-3</v>
      </c>
    </row>
    <row r="24" spans="1:4">
      <c r="A24" s="5">
        <v>1506</v>
      </c>
      <c r="B24" s="5" t="s">
        <v>17</v>
      </c>
      <c r="C24" s="6">
        <v>11662934.190174239</v>
      </c>
      <c r="D24" s="8">
        <f t="shared" si="0"/>
        <v>5.9240300648504092E-3</v>
      </c>
    </row>
    <row r="25" spans="1:4">
      <c r="A25" s="5">
        <v>1507</v>
      </c>
      <c r="B25" s="5" t="s">
        <v>18</v>
      </c>
      <c r="C25" s="6">
        <v>8841614.8717892338</v>
      </c>
      <c r="D25" s="8">
        <f t="shared" si="0"/>
        <v>4.4909789824961206E-3</v>
      </c>
    </row>
    <row r="26" spans="1:4">
      <c r="A26" s="5">
        <v>1511</v>
      </c>
      <c r="B26" s="5" t="s">
        <v>19</v>
      </c>
      <c r="C26" s="6">
        <v>6220231.5680929283</v>
      </c>
      <c r="D26" s="8">
        <f t="shared" si="0"/>
        <v>3.1594827012535521E-3</v>
      </c>
    </row>
    <row r="27" spans="1:4">
      <c r="A27" s="5">
        <v>1514</v>
      </c>
      <c r="B27" s="5" t="s">
        <v>20</v>
      </c>
      <c r="C27" s="6">
        <v>1212945.1557781212</v>
      </c>
      <c r="D27" s="8">
        <f t="shared" si="0"/>
        <v>6.1609912674444279E-4</v>
      </c>
    </row>
    <row r="28" spans="1:4">
      <c r="A28" s="5">
        <v>1515</v>
      </c>
      <c r="B28" s="5" t="s">
        <v>21</v>
      </c>
      <c r="C28" s="6">
        <v>2341472.8831321239</v>
      </c>
      <c r="D28" s="8">
        <f t="shared" si="0"/>
        <v>1.1893195596861586E-3</v>
      </c>
    </row>
    <row r="29" spans="1:4">
      <c r="A29" s="5">
        <v>1516</v>
      </c>
      <c r="B29" s="5" t="s">
        <v>22</v>
      </c>
      <c r="C29" s="6">
        <v>1332906.7645913416</v>
      </c>
      <c r="D29" s="8">
        <f t="shared" si="0"/>
        <v>6.7703200741147534E-4</v>
      </c>
    </row>
    <row r="30" spans="1:4">
      <c r="A30" s="5">
        <v>1520</v>
      </c>
      <c r="B30" s="5" t="s">
        <v>23</v>
      </c>
      <c r="C30" s="6">
        <v>6835419.3055966245</v>
      </c>
      <c r="D30" s="8">
        <f t="shared" si="0"/>
        <v>3.4719590123665407E-3</v>
      </c>
    </row>
    <row r="31" spans="1:4">
      <c r="A31" s="5">
        <v>1525</v>
      </c>
      <c r="B31" s="5" t="s">
        <v>24</v>
      </c>
      <c r="C31" s="6">
        <v>5775929.3132291473</v>
      </c>
      <c r="D31" s="8">
        <f t="shared" si="0"/>
        <v>2.9338053654497267E-3</v>
      </c>
    </row>
    <row r="32" spans="1:4">
      <c r="A32" s="5">
        <v>1532</v>
      </c>
      <c r="B32" s="5" t="s">
        <v>25</v>
      </c>
      <c r="C32" s="6">
        <v>3154546.0095328419</v>
      </c>
      <c r="D32" s="8">
        <f t="shared" si="0"/>
        <v>1.6023090842071583E-3</v>
      </c>
    </row>
    <row r="33" spans="1:4">
      <c r="A33" s="5">
        <v>1535</v>
      </c>
      <c r="B33" s="5" t="s">
        <v>26</v>
      </c>
      <c r="C33" s="6">
        <v>6220231.5680929283</v>
      </c>
      <c r="D33" s="8">
        <f t="shared" si="0"/>
        <v>3.1594827012535521E-3</v>
      </c>
    </row>
    <row r="34" spans="1:4">
      <c r="A34" s="5">
        <v>1539</v>
      </c>
      <c r="B34" s="5" t="s">
        <v>27</v>
      </c>
      <c r="C34" s="6">
        <v>3554418.0389102451</v>
      </c>
      <c r="D34" s="8">
        <f t="shared" si="0"/>
        <v>1.8054186864306014E-3</v>
      </c>
    </row>
    <row r="35" spans="1:4">
      <c r="A35" s="5">
        <v>1547</v>
      </c>
      <c r="B35" s="5" t="s">
        <v>28</v>
      </c>
      <c r="C35" s="6">
        <v>9558194.6623259466</v>
      </c>
      <c r="D35" s="8">
        <f t="shared" si="0"/>
        <v>4.8549560189592124E-3</v>
      </c>
    </row>
    <row r="36" spans="1:4">
      <c r="A36" s="5">
        <v>1554</v>
      </c>
      <c r="B36" s="5" t="s">
        <v>29</v>
      </c>
      <c r="C36" s="6">
        <v>7960415.3996427357</v>
      </c>
      <c r="D36" s="8">
        <f t="shared" si="0"/>
        <v>4.0433855998185343E-3</v>
      </c>
    </row>
    <row r="37" spans="1:4">
      <c r="A37" s="5">
        <v>1557</v>
      </c>
      <c r="B37" s="5" t="s">
        <v>30</v>
      </c>
      <c r="C37" s="6">
        <v>3998720.2937740255</v>
      </c>
      <c r="D37" s="8">
        <f t="shared" si="0"/>
        <v>2.0310960222344266E-3</v>
      </c>
    </row>
    <row r="38" spans="1:4">
      <c r="A38" s="5">
        <v>1560</v>
      </c>
      <c r="B38" s="5" t="s">
        <v>31</v>
      </c>
      <c r="C38" s="6">
        <v>4665173.6760696955</v>
      </c>
      <c r="D38" s="8">
        <f t="shared" si="0"/>
        <v>2.3696120259401638E-3</v>
      </c>
    </row>
    <row r="39" spans="1:4">
      <c r="A39" s="5">
        <v>1566</v>
      </c>
      <c r="B39" s="5" t="s">
        <v>32</v>
      </c>
      <c r="C39" s="6">
        <v>444302.25486378063</v>
      </c>
      <c r="D39" s="8">
        <f t="shared" si="0"/>
        <v>2.2567733580382518E-4</v>
      </c>
    </row>
    <row r="40" spans="1:4">
      <c r="A40" s="5">
        <v>1573</v>
      </c>
      <c r="B40" s="5" t="s">
        <v>33</v>
      </c>
      <c r="C40" s="6">
        <v>34940385.017108075</v>
      </c>
      <c r="D40" s="8">
        <f t="shared" si="0"/>
        <v>1.7747497151546967E-2</v>
      </c>
    </row>
    <row r="41" spans="1:4">
      <c r="A41" s="5">
        <v>1576</v>
      </c>
      <c r="B41" s="5" t="s">
        <v>34</v>
      </c>
      <c r="C41" s="6">
        <v>10663254.116730733</v>
      </c>
      <c r="D41" s="8">
        <f t="shared" si="0"/>
        <v>5.4162560592918027E-3</v>
      </c>
    </row>
    <row r="42" spans="1:4">
      <c r="A42" s="5">
        <v>1577</v>
      </c>
      <c r="B42" s="5" t="s">
        <v>35</v>
      </c>
      <c r="C42" s="6">
        <v>7108836.0778204901</v>
      </c>
      <c r="D42" s="8">
        <f t="shared" si="0"/>
        <v>3.6108373728612028E-3</v>
      </c>
    </row>
    <row r="43" spans="1:4">
      <c r="A43" s="5">
        <v>1578</v>
      </c>
      <c r="B43" s="5" t="s">
        <v>36</v>
      </c>
      <c r="C43" s="6">
        <v>3110115.7840464641</v>
      </c>
      <c r="D43" s="8">
        <f t="shared" si="0"/>
        <v>1.5797413506267761E-3</v>
      </c>
    </row>
    <row r="44" spans="1:4">
      <c r="A44" s="5">
        <v>1579</v>
      </c>
      <c r="B44" s="5" t="s">
        <v>37</v>
      </c>
      <c r="C44" s="6">
        <v>3998720.2937740255</v>
      </c>
      <c r="D44" s="8">
        <f t="shared" si="0"/>
        <v>2.0310960222344266E-3</v>
      </c>
    </row>
    <row r="45" spans="1:4">
      <c r="A45" s="5">
        <v>1804</v>
      </c>
      <c r="B45" s="5" t="s">
        <v>38</v>
      </c>
      <c r="C45" s="6">
        <v>12685398.994636402</v>
      </c>
      <c r="D45" s="8">
        <f t="shared" si="0"/>
        <v>6.4433772671169051E-3</v>
      </c>
    </row>
    <row r="46" spans="1:4">
      <c r="A46" s="5">
        <v>1806</v>
      </c>
      <c r="B46" s="5" t="s">
        <v>39</v>
      </c>
      <c r="C46" s="6">
        <v>6220231.5680929283</v>
      </c>
      <c r="D46" s="8">
        <f t="shared" si="0"/>
        <v>3.1594827012535521E-3</v>
      </c>
    </row>
    <row r="47" spans="1:4">
      <c r="A47" s="5">
        <v>1811</v>
      </c>
      <c r="B47" s="5" t="s">
        <v>40</v>
      </c>
      <c r="C47" s="6">
        <v>19264490.076273154</v>
      </c>
      <c r="D47" s="8">
        <f t="shared" si="0"/>
        <v>9.7851378165197019E-3</v>
      </c>
    </row>
    <row r="48" spans="1:4">
      <c r="A48" s="5">
        <v>1812</v>
      </c>
      <c r="B48" s="5" t="s">
        <v>41</v>
      </c>
      <c r="C48" s="6">
        <v>4627578.8698889147</v>
      </c>
      <c r="D48" s="8">
        <f t="shared" si="0"/>
        <v>2.3505162513721479E-3</v>
      </c>
    </row>
    <row r="49" spans="1:4">
      <c r="A49" s="5">
        <v>1813</v>
      </c>
      <c r="B49" s="5" t="s">
        <v>42</v>
      </c>
      <c r="C49" s="6">
        <v>12700209.069798527</v>
      </c>
      <c r="D49" s="8">
        <f t="shared" si="0"/>
        <v>6.4508998449770323E-3</v>
      </c>
    </row>
    <row r="50" spans="1:4">
      <c r="A50" s="5">
        <v>1815</v>
      </c>
      <c r="B50" s="5" t="s">
        <v>43</v>
      </c>
      <c r="C50" s="6">
        <v>6117700.2785089789</v>
      </c>
      <c r="D50" s="8">
        <f t="shared" si="0"/>
        <v>3.107403316068054E-3</v>
      </c>
    </row>
    <row r="51" spans="1:4">
      <c r="A51" s="5">
        <v>1816</v>
      </c>
      <c r="B51" s="5" t="s">
        <v>44</v>
      </c>
      <c r="C51" s="6">
        <v>7108836.0778204901</v>
      </c>
      <c r="D51" s="8">
        <f t="shared" si="0"/>
        <v>3.6108373728612028E-3</v>
      </c>
    </row>
    <row r="52" spans="1:4">
      <c r="A52" s="5">
        <v>1818</v>
      </c>
      <c r="B52" s="5" t="s">
        <v>45</v>
      </c>
      <c r="C52" s="6">
        <v>17115548.170248669</v>
      </c>
      <c r="D52" s="8">
        <f t="shared" si="0"/>
        <v>8.6936117690151991E-3</v>
      </c>
    </row>
    <row r="53" spans="1:4">
      <c r="A53" s="5">
        <v>1820</v>
      </c>
      <c r="B53" s="5" t="s">
        <v>46</v>
      </c>
      <c r="C53" s="6">
        <v>10761000.612800764</v>
      </c>
      <c r="D53" s="8">
        <f t="shared" si="0"/>
        <v>5.465905073168644E-3</v>
      </c>
    </row>
    <row r="54" spans="1:4">
      <c r="A54" s="5">
        <v>1822</v>
      </c>
      <c r="B54" s="5" t="s">
        <v>47</v>
      </c>
      <c r="C54" s="6">
        <v>1777209.0194551225</v>
      </c>
      <c r="D54" s="8">
        <f t="shared" si="0"/>
        <v>9.0270934321530071E-4</v>
      </c>
    </row>
    <row r="55" spans="1:4">
      <c r="A55" s="5">
        <v>1824</v>
      </c>
      <c r="B55" s="5" t="s">
        <v>48</v>
      </c>
      <c r="C55" s="6">
        <v>1777209.0194551225</v>
      </c>
      <c r="D55" s="8">
        <f t="shared" si="0"/>
        <v>9.0270934321530071E-4</v>
      </c>
    </row>
    <row r="56" spans="1:4">
      <c r="A56" s="5">
        <v>1827</v>
      </c>
      <c r="B56" s="5" t="s">
        <v>49</v>
      </c>
      <c r="C56" s="6">
        <v>16427791.064450553</v>
      </c>
      <c r="D56" s="8">
        <f t="shared" si="0"/>
        <v>8.3442748263875856E-3</v>
      </c>
    </row>
    <row r="57" spans="1:4">
      <c r="A57" s="5">
        <v>1828</v>
      </c>
      <c r="B57" s="5" t="s">
        <v>50</v>
      </c>
      <c r="C57" s="6">
        <v>3554418.0389102451</v>
      </c>
      <c r="D57" s="8">
        <f t="shared" si="0"/>
        <v>1.8054186864306014E-3</v>
      </c>
    </row>
    <row r="58" spans="1:4">
      <c r="A58" s="5">
        <v>1833</v>
      </c>
      <c r="B58" s="5" t="s">
        <v>51</v>
      </c>
      <c r="C58" s="6">
        <v>3554418.0389102451</v>
      </c>
      <c r="D58" s="8">
        <f t="shared" si="0"/>
        <v>1.8054186864306014E-3</v>
      </c>
    </row>
    <row r="59" spans="1:4">
      <c r="A59" s="5">
        <v>1834</v>
      </c>
      <c r="B59" s="5" t="s">
        <v>52</v>
      </c>
      <c r="C59" s="6">
        <v>24541433.780193746</v>
      </c>
      <c r="D59" s="8">
        <f t="shared" si="0"/>
        <v>1.246549017406667E-2</v>
      </c>
    </row>
    <row r="60" spans="1:4">
      <c r="A60" s="5">
        <v>1835</v>
      </c>
      <c r="B60" s="5" t="s">
        <v>53</v>
      </c>
      <c r="C60" s="6">
        <v>2050625.7916789874</v>
      </c>
      <c r="D60" s="8">
        <f t="shared" si="0"/>
        <v>1.0415877037099623E-3</v>
      </c>
    </row>
    <row r="61" spans="1:4">
      <c r="A61" s="5">
        <v>1836</v>
      </c>
      <c r="B61" s="5" t="s">
        <v>54</v>
      </c>
      <c r="C61" s="6">
        <v>23841942.537921026</v>
      </c>
      <c r="D61" s="8">
        <f t="shared" si="0"/>
        <v>1.2110193035134494E-2</v>
      </c>
    </row>
    <row r="62" spans="1:4">
      <c r="A62" s="5">
        <v>1837</v>
      </c>
      <c r="B62" s="5" t="s">
        <v>55</v>
      </c>
      <c r="C62" s="6">
        <v>12098692.170906024</v>
      </c>
      <c r="D62" s="8">
        <f t="shared" si="0"/>
        <v>6.1453674518887761E-3</v>
      </c>
    </row>
    <row r="63" spans="1:4">
      <c r="A63" s="5">
        <v>1838</v>
      </c>
      <c r="B63" s="5" t="s">
        <v>56</v>
      </c>
      <c r="C63" s="6">
        <v>24049283.590190791</v>
      </c>
      <c r="D63" s="8">
        <f t="shared" si="0"/>
        <v>1.2215509125176278E-2</v>
      </c>
    </row>
    <row r="64" spans="1:4">
      <c r="A64" s="5">
        <v>1840</v>
      </c>
      <c r="B64" s="5" t="s">
        <v>57</v>
      </c>
      <c r="C64" s="6">
        <v>4531882.9996105619</v>
      </c>
      <c r="D64" s="8">
        <f t="shared" si="0"/>
        <v>2.3019088251990164E-3</v>
      </c>
    </row>
    <row r="65" spans="1:4">
      <c r="A65" s="5">
        <v>1841</v>
      </c>
      <c r="B65" s="5" t="s">
        <v>58</v>
      </c>
      <c r="C65" s="6">
        <v>4896438.6959090484</v>
      </c>
      <c r="D65" s="8">
        <f t="shared" si="0"/>
        <v>2.4870799725252319E-3</v>
      </c>
    </row>
    <row r="66" spans="1:4">
      <c r="A66" s="5">
        <v>1845</v>
      </c>
      <c r="B66" s="5" t="s">
        <v>59</v>
      </c>
      <c r="C66" s="6">
        <v>13739192.804249214</v>
      </c>
      <c r="D66" s="8">
        <f t="shared" si="0"/>
        <v>6.9786376148567465E-3</v>
      </c>
    </row>
    <row r="67" spans="1:4">
      <c r="A67" s="5">
        <v>1848</v>
      </c>
      <c r="B67" s="5" t="s">
        <v>60</v>
      </c>
      <c r="C67" s="6">
        <v>26931552.064050701</v>
      </c>
      <c r="D67" s="8">
        <f t="shared" si="0"/>
        <v>1.367951850872417E-2</v>
      </c>
    </row>
    <row r="68" spans="1:4">
      <c r="A68" s="5">
        <v>1851</v>
      </c>
      <c r="B68" s="5" t="s">
        <v>61</v>
      </c>
      <c r="C68" s="6">
        <v>11039202.178538548</v>
      </c>
      <c r="D68" s="8">
        <f t="shared" si="0"/>
        <v>5.607213804971963E-3</v>
      </c>
    </row>
    <row r="69" spans="1:4">
      <c r="A69" s="5">
        <v>1853</v>
      </c>
      <c r="B69" s="5" t="s">
        <v>62</v>
      </c>
      <c r="C69" s="6">
        <v>1777209.0194551225</v>
      </c>
      <c r="D69" s="8">
        <f t="shared" si="0"/>
        <v>9.0270934321530071E-4</v>
      </c>
    </row>
    <row r="70" spans="1:4">
      <c r="A70" s="5">
        <v>1859</v>
      </c>
      <c r="B70" s="5" t="s">
        <v>63</v>
      </c>
      <c r="C70" s="6">
        <v>1777209.0194551225</v>
      </c>
      <c r="D70" s="8">
        <f t="shared" si="0"/>
        <v>9.0270934321530071E-4</v>
      </c>
    </row>
    <row r="71" spans="1:4">
      <c r="A71" s="5">
        <v>1860</v>
      </c>
      <c r="B71" s="5" t="s">
        <v>64</v>
      </c>
      <c r="C71" s="6">
        <v>6391117.0507328445</v>
      </c>
      <c r="D71" s="8">
        <f t="shared" si="0"/>
        <v>3.2462816765627157E-3</v>
      </c>
    </row>
    <row r="72" spans="1:4">
      <c r="A72" s="5">
        <v>1865</v>
      </c>
      <c r="B72" s="5" t="s">
        <v>65</v>
      </c>
      <c r="C72" s="6">
        <v>11338593.544123679</v>
      </c>
      <c r="D72" s="8">
        <f t="shared" si="0"/>
        <v>5.7592856097136167E-3</v>
      </c>
    </row>
    <row r="73" spans="1:4">
      <c r="A73" s="5">
        <v>1866</v>
      </c>
      <c r="B73" s="5" t="s">
        <v>66</v>
      </c>
      <c r="C73" s="6">
        <v>24785458.249403547</v>
      </c>
      <c r="D73" s="8">
        <f t="shared" si="0"/>
        <v>1.2589439110808155E-2</v>
      </c>
    </row>
    <row r="74" spans="1:4">
      <c r="A74" s="5">
        <v>1867</v>
      </c>
      <c r="B74" s="5" t="s">
        <v>67</v>
      </c>
      <c r="C74" s="6">
        <v>10052623.325430768</v>
      </c>
      <c r="D74" s="8">
        <f t="shared" si="0"/>
        <v>5.1060943875203919E-3</v>
      </c>
    </row>
    <row r="75" spans="1:4">
      <c r="A75" s="5">
        <v>1868</v>
      </c>
      <c r="B75" s="5" t="s">
        <v>68</v>
      </c>
      <c r="C75" s="6">
        <v>17564521.294971272</v>
      </c>
      <c r="D75" s="8">
        <f t="shared" si="0"/>
        <v>8.9216616101441409E-3</v>
      </c>
    </row>
    <row r="76" spans="1:4">
      <c r="A76" s="5">
        <v>1870</v>
      </c>
      <c r="B76" s="5" t="s">
        <v>69</v>
      </c>
      <c r="C76" s="6">
        <v>14089735.89097123</v>
      </c>
      <c r="D76" s="8">
        <f t="shared" ref="D76:D139" si="1">C76/C$151</f>
        <v>7.1566912462076113E-3</v>
      </c>
    </row>
    <row r="77" spans="1:4">
      <c r="A77" s="5">
        <v>1871</v>
      </c>
      <c r="B77" s="5" t="s">
        <v>70</v>
      </c>
      <c r="C77" s="6">
        <v>1813664.589084971</v>
      </c>
      <c r="D77" s="8">
        <f t="shared" si="1"/>
        <v>9.2122645794792213E-4</v>
      </c>
    </row>
    <row r="78" spans="1:4">
      <c r="A78" s="5">
        <v>1875</v>
      </c>
      <c r="B78" s="5" t="s">
        <v>71</v>
      </c>
      <c r="C78" s="6">
        <v>22044227.260549113</v>
      </c>
      <c r="D78" s="8">
        <f t="shared" si="1"/>
        <v>1.1197067814882094E-2</v>
      </c>
    </row>
    <row r="79" spans="1:4">
      <c r="A79" s="5">
        <v>4206</v>
      </c>
      <c r="B79" s="5" t="s">
        <v>72</v>
      </c>
      <c r="C79" s="6">
        <v>1332906.7645913416</v>
      </c>
      <c r="D79" s="8">
        <f t="shared" si="1"/>
        <v>6.7703200741147534E-4</v>
      </c>
    </row>
    <row r="80" spans="1:4">
      <c r="A80" s="5">
        <v>4207</v>
      </c>
      <c r="B80" s="5" t="s">
        <v>73</v>
      </c>
      <c r="C80" s="6">
        <v>15106276.66536854</v>
      </c>
      <c r="D80" s="8">
        <f t="shared" si="1"/>
        <v>7.6730294173300547E-3</v>
      </c>
    </row>
    <row r="81" spans="1:4">
      <c r="A81" s="5">
        <v>4215</v>
      </c>
      <c r="B81" s="5" t="s">
        <v>74</v>
      </c>
      <c r="C81" s="6">
        <v>851579.32182224607</v>
      </c>
      <c r="D81" s="8">
        <f t="shared" si="1"/>
        <v>4.325482269573315E-4</v>
      </c>
    </row>
    <row r="82" spans="1:4">
      <c r="A82" s="5">
        <v>4225</v>
      </c>
      <c r="B82" s="5" t="s">
        <v>75</v>
      </c>
      <c r="C82" s="6">
        <v>1332906.7645913416</v>
      </c>
      <c r="D82" s="8">
        <f t="shared" si="1"/>
        <v>6.7703200741147534E-4</v>
      </c>
    </row>
    <row r="83" spans="1:4">
      <c r="A83" s="5">
        <v>4602</v>
      </c>
      <c r="B83" s="5" t="s">
        <v>76</v>
      </c>
      <c r="C83" s="6">
        <v>38654296.173148908</v>
      </c>
      <c r="D83" s="8">
        <f t="shared" si="1"/>
        <v>1.9633928214932785E-2</v>
      </c>
    </row>
    <row r="84" spans="1:4">
      <c r="A84" s="5">
        <v>4611</v>
      </c>
      <c r="B84" s="5" t="s">
        <v>77</v>
      </c>
      <c r="C84" s="6">
        <v>4873084.3466149271</v>
      </c>
      <c r="D84" s="8">
        <f t="shared" si="1"/>
        <v>2.4752174458996462E-3</v>
      </c>
    </row>
    <row r="85" spans="1:4">
      <c r="A85" s="5">
        <v>4612</v>
      </c>
      <c r="B85" s="5" t="s">
        <v>78</v>
      </c>
      <c r="C85" s="6">
        <v>10663254.116730733</v>
      </c>
      <c r="D85" s="8">
        <f t="shared" si="1"/>
        <v>5.4162560592918027E-3</v>
      </c>
    </row>
    <row r="86" spans="1:4">
      <c r="A86" s="5">
        <v>4613</v>
      </c>
      <c r="B86" s="5" t="s">
        <v>79</v>
      </c>
      <c r="C86" s="6">
        <v>26521426.905714903</v>
      </c>
      <c r="D86" s="8">
        <f t="shared" si="1"/>
        <v>1.3471200967982178E-2</v>
      </c>
    </row>
    <row r="87" spans="1:4">
      <c r="A87" s="5">
        <v>4614</v>
      </c>
      <c r="B87" s="5" t="s">
        <v>80</v>
      </c>
      <c r="C87" s="6">
        <v>2665813.5291826832</v>
      </c>
      <c r="D87" s="8">
        <f t="shared" si="1"/>
        <v>1.3540640148229507E-3</v>
      </c>
    </row>
    <row r="88" spans="1:4">
      <c r="A88" s="5">
        <v>4615</v>
      </c>
      <c r="B88" s="5" t="s">
        <v>81</v>
      </c>
      <c r="C88" s="6">
        <v>9786041.9725125004</v>
      </c>
      <c r="D88" s="8">
        <f t="shared" si="1"/>
        <v>4.9706879860380972E-3</v>
      </c>
    </row>
    <row r="89" spans="1:4">
      <c r="A89" s="5">
        <v>4616</v>
      </c>
      <c r="B89" s="5" t="s">
        <v>82</v>
      </c>
      <c r="C89" s="6">
        <v>19070819.862614579</v>
      </c>
      <c r="D89" s="8">
        <f t="shared" si="1"/>
        <v>9.6867656445026474E-3</v>
      </c>
    </row>
    <row r="90" spans="1:4">
      <c r="A90" s="5">
        <v>4617</v>
      </c>
      <c r="B90" s="5" t="s">
        <v>83</v>
      </c>
      <c r="C90" s="6">
        <v>31152423.485256612</v>
      </c>
      <c r="D90" s="8">
        <f t="shared" si="1"/>
        <v>1.5823453198860506E-2</v>
      </c>
    </row>
    <row r="91" spans="1:4">
      <c r="A91" s="5">
        <v>4618</v>
      </c>
      <c r="B91" s="5" t="s">
        <v>84</v>
      </c>
      <c r="C91" s="6">
        <v>9774649.6070031729</v>
      </c>
      <c r="D91" s="8">
        <f t="shared" si="1"/>
        <v>4.9649013876841529E-3</v>
      </c>
    </row>
    <row r="92" spans="1:4">
      <c r="A92" s="5">
        <v>4622</v>
      </c>
      <c r="B92" s="5" t="s">
        <v>85</v>
      </c>
      <c r="C92" s="6">
        <v>12548690.60852447</v>
      </c>
      <c r="D92" s="8">
        <f t="shared" si="1"/>
        <v>6.373938086869574E-3</v>
      </c>
    </row>
    <row r="93" spans="1:4">
      <c r="A93" s="5">
        <v>4623</v>
      </c>
      <c r="B93" s="5" t="s">
        <v>86</v>
      </c>
      <c r="C93" s="6">
        <v>1777209.0194551225</v>
      </c>
      <c r="D93" s="8">
        <f t="shared" si="1"/>
        <v>9.0270934321530071E-4</v>
      </c>
    </row>
    <row r="94" spans="1:4">
      <c r="A94" s="5">
        <v>4624</v>
      </c>
      <c r="B94" s="5" t="s">
        <v>87</v>
      </c>
      <c r="C94" s="6">
        <v>22608149.353260834</v>
      </c>
      <c r="D94" s="8">
        <f t="shared" si="1"/>
        <v>1.1483504433402332E-2</v>
      </c>
    </row>
    <row r="95" spans="1:4">
      <c r="A95" s="5">
        <v>4625</v>
      </c>
      <c r="B95" s="5" t="s">
        <v>88</v>
      </c>
      <c r="C95" s="6">
        <v>32080901.27426682</v>
      </c>
      <c r="D95" s="8">
        <f t="shared" si="1"/>
        <v>1.6295060964706964E-2</v>
      </c>
    </row>
    <row r="96" spans="1:4">
      <c r="A96" s="5">
        <v>4626</v>
      </c>
      <c r="B96" s="5" t="s">
        <v>89</v>
      </c>
      <c r="C96" s="6">
        <v>32416976.056791991</v>
      </c>
      <c r="D96" s="8">
        <f t="shared" si="1"/>
        <v>1.646576561614832E-2</v>
      </c>
    </row>
    <row r="97" spans="1:4">
      <c r="A97" s="5">
        <v>4627</v>
      </c>
      <c r="B97" s="5" t="s">
        <v>90</v>
      </c>
      <c r="C97" s="6">
        <v>3554418.0389102451</v>
      </c>
      <c r="D97" s="8">
        <f t="shared" si="1"/>
        <v>1.8054186864306014E-3</v>
      </c>
    </row>
    <row r="98" spans="1:4">
      <c r="A98" s="5">
        <v>4628</v>
      </c>
      <c r="B98" s="5" t="s">
        <v>91</v>
      </c>
      <c r="C98" s="6">
        <v>1332906.7645913416</v>
      </c>
      <c r="D98" s="8">
        <f t="shared" si="1"/>
        <v>6.7703200741147534E-4</v>
      </c>
    </row>
    <row r="99" spans="1:4">
      <c r="A99" s="5">
        <v>4630</v>
      </c>
      <c r="B99" s="5" t="s">
        <v>92</v>
      </c>
      <c r="C99" s="6">
        <v>10218951.861866953</v>
      </c>
      <c r="D99" s="8">
        <f t="shared" si="1"/>
        <v>5.1905787234879782E-3</v>
      </c>
    </row>
    <row r="100" spans="1:4">
      <c r="A100" s="5">
        <v>4631</v>
      </c>
      <c r="B100" s="5" t="s">
        <v>93</v>
      </c>
      <c r="C100" s="6">
        <v>26703704.753864147</v>
      </c>
      <c r="D100" s="8">
        <f t="shared" si="1"/>
        <v>1.3563786541645285E-2</v>
      </c>
    </row>
    <row r="101" spans="1:4">
      <c r="A101" s="5">
        <v>4632</v>
      </c>
      <c r="B101" s="5" t="s">
        <v>94</v>
      </c>
      <c r="C101" s="6">
        <v>3998720.2937740255</v>
      </c>
      <c r="D101" s="8">
        <f t="shared" si="1"/>
        <v>2.0310960222344266E-3</v>
      </c>
    </row>
    <row r="102" spans="1:4">
      <c r="A102" s="5">
        <v>4633</v>
      </c>
      <c r="B102" s="5" t="s">
        <v>95</v>
      </c>
      <c r="C102" s="6">
        <v>1777209.0194551225</v>
      </c>
      <c r="D102" s="8">
        <f t="shared" si="1"/>
        <v>9.0270934321530071E-4</v>
      </c>
    </row>
    <row r="103" spans="1:4">
      <c r="A103" s="5">
        <v>4634</v>
      </c>
      <c r="B103" s="5" t="s">
        <v>96</v>
      </c>
      <c r="C103" s="6">
        <v>6277193.3956395667</v>
      </c>
      <c r="D103" s="8">
        <f t="shared" si="1"/>
        <v>3.1884156930232733E-3</v>
      </c>
    </row>
    <row r="104" spans="1:4">
      <c r="A104" s="5">
        <v>4635</v>
      </c>
      <c r="B104" s="5" t="s">
        <v>97</v>
      </c>
      <c r="C104" s="6">
        <v>28794203.824825782</v>
      </c>
      <c r="D104" s="8">
        <f t="shared" si="1"/>
        <v>1.4625627339594053E-2</v>
      </c>
    </row>
    <row r="105" spans="1:4">
      <c r="A105" s="5">
        <v>4636</v>
      </c>
      <c r="B105" s="5" t="s">
        <v>98</v>
      </c>
      <c r="C105" s="6">
        <v>20369549.530677941</v>
      </c>
      <c r="D105" s="8">
        <f t="shared" si="1"/>
        <v>1.0346437856852291E-2</v>
      </c>
    </row>
    <row r="106" spans="1:4">
      <c r="A106" s="5">
        <v>4637</v>
      </c>
      <c r="B106" s="5" t="s">
        <v>99</v>
      </c>
      <c r="C106" s="6">
        <v>15106276.66536854</v>
      </c>
      <c r="D106" s="8">
        <f t="shared" si="1"/>
        <v>7.6730294173300547E-3</v>
      </c>
    </row>
    <row r="107" spans="1:4">
      <c r="A107" s="5">
        <v>4638</v>
      </c>
      <c r="B107" s="5" t="s">
        <v>100</v>
      </c>
      <c r="C107" s="6">
        <v>11996160.881322075</v>
      </c>
      <c r="D107" s="8">
        <f t="shared" si="1"/>
        <v>6.093288066703278E-3</v>
      </c>
    </row>
    <row r="108" spans="1:4">
      <c r="A108" s="5">
        <v>4645</v>
      </c>
      <c r="B108" s="5" t="s">
        <v>101</v>
      </c>
      <c r="C108" s="6">
        <v>15994881.175096102</v>
      </c>
      <c r="D108" s="8">
        <f t="shared" si="1"/>
        <v>8.1243840889377063E-3</v>
      </c>
    </row>
    <row r="109" spans="1:4">
      <c r="A109" s="5">
        <v>4646</v>
      </c>
      <c r="B109" s="5" t="s">
        <v>102</v>
      </c>
      <c r="C109" s="6">
        <v>6664533.8229567083</v>
      </c>
      <c r="D109" s="8">
        <f t="shared" si="1"/>
        <v>3.385160037057377E-3</v>
      </c>
    </row>
    <row r="110" spans="1:4">
      <c r="A110" s="5">
        <v>4648</v>
      </c>
      <c r="B110" s="5" t="s">
        <v>103</v>
      </c>
      <c r="C110" s="6">
        <v>17327787.939687446</v>
      </c>
      <c r="D110" s="8">
        <f t="shared" si="1"/>
        <v>8.8014160963491815E-3</v>
      </c>
    </row>
    <row r="111" spans="1:4">
      <c r="A111" s="5">
        <v>4649</v>
      </c>
      <c r="B111" s="5" t="s">
        <v>104</v>
      </c>
      <c r="C111" s="6">
        <v>7108836.0778204901</v>
      </c>
      <c r="D111" s="8">
        <f t="shared" si="1"/>
        <v>3.6108373728612028E-3</v>
      </c>
    </row>
    <row r="112" spans="1:4">
      <c r="A112" s="5">
        <v>4650</v>
      </c>
      <c r="B112" s="5" t="s">
        <v>105</v>
      </c>
      <c r="C112" s="6">
        <v>1777209.0194551225</v>
      </c>
      <c r="D112" s="8">
        <f t="shared" si="1"/>
        <v>9.0270934321530071E-4</v>
      </c>
    </row>
    <row r="113" spans="1:4">
      <c r="A113" s="5">
        <v>5007</v>
      </c>
      <c r="B113" s="5" t="s">
        <v>106</v>
      </c>
      <c r="C113" s="6">
        <v>23399918.756159108</v>
      </c>
      <c r="D113" s="8">
        <f t="shared" si="1"/>
        <v>1.1885673019001456E-2</v>
      </c>
    </row>
    <row r="114" spans="1:4">
      <c r="A114" s="5">
        <v>5014</v>
      </c>
      <c r="B114" s="5" t="s">
        <v>107</v>
      </c>
      <c r="C114" s="6">
        <v>86422484.75375998</v>
      </c>
      <c r="D114" s="8">
        <f t="shared" si="1"/>
        <v>4.3897135113020957E-2</v>
      </c>
    </row>
    <row r="115" spans="1:4">
      <c r="A115" s="5">
        <v>5020</v>
      </c>
      <c r="B115" s="5" t="s">
        <v>108</v>
      </c>
      <c r="C115" s="6">
        <v>10663254.116730733</v>
      </c>
      <c r="D115" s="8">
        <f t="shared" si="1"/>
        <v>5.4162560592918027E-3</v>
      </c>
    </row>
    <row r="116" spans="1:4">
      <c r="A116" s="5">
        <v>5049</v>
      </c>
      <c r="B116" s="5" t="s">
        <v>109</v>
      </c>
      <c r="C116" s="6">
        <v>29175848.069388255</v>
      </c>
      <c r="D116" s="8">
        <f t="shared" si="1"/>
        <v>1.4819478384451183E-2</v>
      </c>
    </row>
    <row r="117" spans="1:4">
      <c r="A117" s="5">
        <v>5052</v>
      </c>
      <c r="B117" s="5" t="s">
        <v>110</v>
      </c>
      <c r="C117" s="6">
        <v>16439183.429959882</v>
      </c>
      <c r="D117" s="8">
        <f t="shared" si="1"/>
        <v>8.3500614247415308E-3</v>
      </c>
    </row>
    <row r="118" spans="1:4">
      <c r="A118" s="5">
        <v>5055</v>
      </c>
      <c r="B118" s="5" t="s">
        <v>111</v>
      </c>
      <c r="C118" s="6">
        <v>27672055.822157003</v>
      </c>
      <c r="D118" s="8">
        <f t="shared" si="1"/>
        <v>1.4055647401730546E-2</v>
      </c>
    </row>
    <row r="119" spans="1:4">
      <c r="A119" s="5">
        <v>5056</v>
      </c>
      <c r="B119" s="5" t="s">
        <v>112</v>
      </c>
      <c r="C119" s="6">
        <v>57605496.197915554</v>
      </c>
      <c r="D119" s="8">
        <f t="shared" si="1"/>
        <v>2.9259934576719021E-2</v>
      </c>
    </row>
    <row r="120" spans="1:4">
      <c r="A120" s="5">
        <v>5057</v>
      </c>
      <c r="B120" s="5" t="s">
        <v>113</v>
      </c>
      <c r="C120" s="6">
        <v>10183407.681477848</v>
      </c>
      <c r="D120" s="8">
        <f t="shared" si="1"/>
        <v>5.1725245366236712E-3</v>
      </c>
    </row>
    <row r="121" spans="1:4">
      <c r="A121" s="5">
        <v>5058</v>
      </c>
      <c r="B121" s="5" t="s">
        <v>114</v>
      </c>
      <c r="C121" s="6">
        <v>32367077.495861139</v>
      </c>
      <c r="D121" s="8">
        <f t="shared" si="1"/>
        <v>1.6440420315358046E-2</v>
      </c>
    </row>
    <row r="122" spans="1:4">
      <c r="A122" s="5">
        <v>5059</v>
      </c>
      <c r="B122" s="5" t="s">
        <v>115</v>
      </c>
      <c r="C122" s="6">
        <v>10948063.254463928</v>
      </c>
      <c r="D122" s="8">
        <f t="shared" si="1"/>
        <v>5.5609210181404101E-3</v>
      </c>
    </row>
    <row r="123" spans="1:4">
      <c r="A123" s="5">
        <v>5060</v>
      </c>
      <c r="B123" s="5" t="s">
        <v>116</v>
      </c>
      <c r="C123" s="6">
        <v>75346257.387316123</v>
      </c>
      <c r="D123" s="8">
        <f t="shared" si="1"/>
        <v>3.8271114863398681E-2</v>
      </c>
    </row>
    <row r="124" spans="1:4">
      <c r="A124" s="5">
        <v>5401</v>
      </c>
      <c r="B124" s="5" t="s">
        <v>117</v>
      </c>
      <c r="C124" s="6">
        <v>28905279.388541725</v>
      </c>
      <c r="D124" s="8">
        <f t="shared" si="1"/>
        <v>1.4682046673545009E-2</v>
      </c>
    </row>
    <row r="125" spans="1:4">
      <c r="A125" s="5">
        <v>5402</v>
      </c>
      <c r="B125" s="5" t="s">
        <v>118</v>
      </c>
      <c r="C125" s="6">
        <v>32214761.569001425</v>
      </c>
      <c r="D125" s="8">
        <f t="shared" si="1"/>
        <v>1.636305349536581E-2</v>
      </c>
    </row>
    <row r="126" spans="1:4">
      <c r="A126" s="5">
        <v>5403</v>
      </c>
      <c r="B126" s="5" t="s">
        <v>119</v>
      </c>
      <c r="C126" s="6">
        <v>38874168.827478938</v>
      </c>
      <c r="D126" s="8">
        <f t="shared" si="1"/>
        <v>1.9745609563163912E-2</v>
      </c>
    </row>
    <row r="127" spans="1:4">
      <c r="A127" s="5">
        <v>5406</v>
      </c>
      <c r="B127" s="5" t="s">
        <v>120</v>
      </c>
      <c r="C127" s="6">
        <v>59799096.176736601</v>
      </c>
      <c r="D127" s="8">
        <f t="shared" si="1"/>
        <v>3.0374144089770985E-2</v>
      </c>
    </row>
    <row r="128" spans="1:4">
      <c r="A128" s="5">
        <v>5411</v>
      </c>
      <c r="B128" s="5" t="s">
        <v>121</v>
      </c>
      <c r="C128" s="6">
        <v>11158822.016386488</v>
      </c>
      <c r="D128" s="8">
        <f t="shared" si="1"/>
        <v>5.6679730876883772E-3</v>
      </c>
    </row>
    <row r="129" spans="1:4">
      <c r="A129" s="5">
        <v>5412</v>
      </c>
      <c r="B129" s="5" t="s">
        <v>122</v>
      </c>
      <c r="C129" s="6">
        <v>13237928.721838795</v>
      </c>
      <c r="D129" s="8">
        <f t="shared" si="1"/>
        <v>6.7240272872831994E-3</v>
      </c>
    </row>
    <row r="130" spans="1:4">
      <c r="A130" s="5">
        <v>5413</v>
      </c>
      <c r="B130" s="5" t="s">
        <v>123</v>
      </c>
      <c r="C130" s="6">
        <v>22158150.915642392</v>
      </c>
      <c r="D130" s="8">
        <f t="shared" si="1"/>
        <v>1.1254933798421537E-2</v>
      </c>
    </row>
    <row r="131" spans="1:4">
      <c r="A131" s="5">
        <v>5414</v>
      </c>
      <c r="B131" s="5" t="s">
        <v>124</v>
      </c>
      <c r="C131" s="6">
        <v>8737944.3456543516</v>
      </c>
      <c r="D131" s="8">
        <f t="shared" si="1"/>
        <v>4.4383209374752276E-3</v>
      </c>
    </row>
    <row r="132" spans="1:4">
      <c r="A132" s="5">
        <v>5415</v>
      </c>
      <c r="B132" s="5" t="s">
        <v>125</v>
      </c>
      <c r="C132" s="6">
        <v>5126564.4791974677</v>
      </c>
      <c r="D132" s="8">
        <f t="shared" si="1"/>
        <v>2.6039692592749052E-3</v>
      </c>
    </row>
    <row r="133" spans="1:4">
      <c r="A133" s="5">
        <v>5417</v>
      </c>
      <c r="B133" s="5" t="s">
        <v>126</v>
      </c>
      <c r="C133" s="6">
        <v>5468335.4444772992</v>
      </c>
      <c r="D133" s="8">
        <f t="shared" si="1"/>
        <v>2.7775672098932325E-3</v>
      </c>
    </row>
    <row r="134" spans="1:4">
      <c r="A134" s="5">
        <v>5419</v>
      </c>
      <c r="B134" s="5" t="s">
        <v>127</v>
      </c>
      <c r="C134" s="6">
        <v>2050625.7916789874</v>
      </c>
      <c r="D134" s="8">
        <f t="shared" si="1"/>
        <v>1.0415877037099623E-3</v>
      </c>
    </row>
    <row r="135" spans="1:4">
      <c r="A135" s="5">
        <v>5420</v>
      </c>
      <c r="B135" s="5" t="s">
        <v>128</v>
      </c>
      <c r="C135" s="6">
        <v>12642677.623976424</v>
      </c>
      <c r="D135" s="8">
        <f t="shared" si="1"/>
        <v>6.4216775232896145E-3</v>
      </c>
    </row>
    <row r="136" spans="1:4">
      <c r="A136" s="5">
        <v>5421</v>
      </c>
      <c r="B136" s="5" t="s">
        <v>129</v>
      </c>
      <c r="C136" s="6">
        <v>67664954.942651913</v>
      </c>
      <c r="D136" s="8">
        <f t="shared" si="1"/>
        <v>3.4369500923251778E-2</v>
      </c>
    </row>
    <row r="137" spans="1:4">
      <c r="A137" s="5">
        <v>5423</v>
      </c>
      <c r="B137" s="5" t="s">
        <v>130</v>
      </c>
      <c r="C137" s="6">
        <v>29375214.465801492</v>
      </c>
      <c r="D137" s="8">
        <f t="shared" si="1"/>
        <v>1.4920743855645208E-2</v>
      </c>
    </row>
    <row r="138" spans="1:4">
      <c r="A138" s="5">
        <v>5424</v>
      </c>
      <c r="B138" s="5" t="s">
        <v>131</v>
      </c>
      <c r="C138" s="6">
        <v>3075938.6875184807</v>
      </c>
      <c r="D138" s="8">
        <f t="shared" si="1"/>
        <v>1.5623815555649431E-3</v>
      </c>
    </row>
    <row r="139" spans="1:4">
      <c r="A139" s="5">
        <v>5426</v>
      </c>
      <c r="B139" s="5" t="s">
        <v>132</v>
      </c>
      <c r="C139" s="6">
        <v>2050625.7916789874</v>
      </c>
      <c r="D139" s="8">
        <f t="shared" si="1"/>
        <v>1.0415877037099623E-3</v>
      </c>
    </row>
    <row r="140" spans="1:4">
      <c r="A140" s="5">
        <v>5427</v>
      </c>
      <c r="B140" s="5" t="s">
        <v>133</v>
      </c>
      <c r="C140" s="6">
        <v>29033443.500521664</v>
      </c>
      <c r="D140" s="8">
        <f t="shared" ref="D140:D151" si="2">C140/C$151</f>
        <v>1.4747145905026881E-2</v>
      </c>
    </row>
    <row r="141" spans="1:4">
      <c r="A141" s="5">
        <v>5428</v>
      </c>
      <c r="B141" s="5" t="s">
        <v>134</v>
      </c>
      <c r="C141" s="6">
        <v>6094915.547490323</v>
      </c>
      <c r="D141" s="8">
        <f t="shared" si="2"/>
        <v>3.0958301193601654E-3</v>
      </c>
    </row>
    <row r="142" spans="1:4">
      <c r="A142" s="5">
        <v>5429</v>
      </c>
      <c r="B142" s="5" t="s">
        <v>135</v>
      </c>
      <c r="C142" s="6">
        <v>15658806.392570931</v>
      </c>
      <c r="D142" s="8">
        <f t="shared" si="2"/>
        <v>7.9536794374963499E-3</v>
      </c>
    </row>
    <row r="143" spans="1:4">
      <c r="A143" s="5">
        <v>5432</v>
      </c>
      <c r="B143" s="5" t="s">
        <v>136</v>
      </c>
      <c r="C143" s="6">
        <v>20129740.236706592</v>
      </c>
      <c r="D143" s="8">
        <f t="shared" si="2"/>
        <v>1.0224629961501764E-2</v>
      </c>
    </row>
    <row r="144" spans="1:4">
      <c r="A144" s="5">
        <v>5433</v>
      </c>
      <c r="B144" s="5" t="s">
        <v>137</v>
      </c>
      <c r="C144" s="6">
        <v>5716119.394305177</v>
      </c>
      <c r="D144" s="8">
        <f t="shared" si="2"/>
        <v>2.9034257240915197E-3</v>
      </c>
    </row>
    <row r="145" spans="1:4">
      <c r="A145" s="5">
        <v>5434</v>
      </c>
      <c r="B145" s="5" t="s">
        <v>138</v>
      </c>
      <c r="C145" s="6">
        <v>20451574.562345102</v>
      </c>
      <c r="D145" s="8">
        <f t="shared" si="2"/>
        <v>1.0388101365000691E-2</v>
      </c>
    </row>
    <row r="146" spans="1:4">
      <c r="A146" s="5">
        <v>5435</v>
      </c>
      <c r="B146" s="5" t="s">
        <v>139</v>
      </c>
      <c r="C146" s="6">
        <v>17393294.041366078</v>
      </c>
      <c r="D146" s="8">
        <f t="shared" si="2"/>
        <v>8.8346890368843599E-3</v>
      </c>
    </row>
    <row r="147" spans="1:4">
      <c r="A147" s="5">
        <v>5438</v>
      </c>
      <c r="B147" s="5" t="s">
        <v>140</v>
      </c>
      <c r="C147" s="6">
        <v>11406605.966214366</v>
      </c>
      <c r="D147" s="8">
        <f t="shared" si="2"/>
        <v>5.7938316018866639E-3</v>
      </c>
    </row>
    <row r="148" spans="1:4">
      <c r="A148" s="5">
        <v>5442</v>
      </c>
      <c r="B148" s="5" t="s">
        <v>141</v>
      </c>
      <c r="C148" s="6">
        <v>6015168.9889250295</v>
      </c>
      <c r="D148" s="8">
        <f t="shared" si="2"/>
        <v>3.0553239308825559E-3</v>
      </c>
    </row>
    <row r="149" spans="1:4">
      <c r="A149" s="5">
        <v>5443</v>
      </c>
      <c r="B149" s="5" t="s">
        <v>142</v>
      </c>
      <c r="C149" s="6">
        <v>3360747.8252516733</v>
      </c>
      <c r="D149" s="8">
        <f t="shared" si="2"/>
        <v>1.7070465144135489E-3</v>
      </c>
    </row>
    <row r="150" spans="1:4">
      <c r="A150" s="5">
        <v>5444</v>
      </c>
      <c r="B150" s="5" t="s">
        <v>143</v>
      </c>
      <c r="C150" s="6">
        <v>10218951.861866953</v>
      </c>
      <c r="D150" s="8">
        <f t="shared" si="2"/>
        <v>5.1905787234879782E-3</v>
      </c>
    </row>
    <row r="151" spans="1:4">
      <c r="C151" s="1">
        <f>SUM(C11:C150)</f>
        <v>1968749999.9999993</v>
      </c>
      <c r="D151" s="8">
        <f t="shared" si="2"/>
        <v>1</v>
      </c>
    </row>
    <row r="153" spans="1:4">
      <c r="B153" s="3" t="s">
        <v>144</v>
      </c>
      <c r="C153" s="4" t="s">
        <v>3</v>
      </c>
    </row>
    <row r="154" spans="1:4">
      <c r="B154" s="5" t="s">
        <v>145</v>
      </c>
      <c r="C154" s="6">
        <v>15917168.967514616</v>
      </c>
      <c r="D154" s="8">
        <f>C154/C$161</f>
        <v>5.6594378551163074E-2</v>
      </c>
    </row>
    <row r="155" spans="1:4">
      <c r="B155" s="5" t="s">
        <v>146</v>
      </c>
      <c r="C155" s="6">
        <v>21974245.586706102</v>
      </c>
      <c r="D155" s="8">
        <f t="shared" ref="D155:D161" si="3">C155/C$161</f>
        <v>7.8130650974955029E-2</v>
      </c>
    </row>
    <row r="156" spans="1:4">
      <c r="B156" s="5" t="s">
        <v>147</v>
      </c>
      <c r="C156" s="6">
        <v>54720949.250953771</v>
      </c>
      <c r="D156" s="8">
        <f t="shared" si="3"/>
        <v>0.19456337511450231</v>
      </c>
    </row>
    <row r="157" spans="1:4">
      <c r="B157" s="5" t="s">
        <v>148</v>
      </c>
      <c r="C157" s="6">
        <v>2660524.2166247815</v>
      </c>
      <c r="D157" s="8">
        <f t="shared" si="3"/>
        <v>9.4596416591103336E-3</v>
      </c>
    </row>
    <row r="158" spans="1:4">
      <c r="B158" s="5" t="s">
        <v>149</v>
      </c>
      <c r="C158" s="6">
        <v>61942325.625198558</v>
      </c>
      <c r="D158" s="8">
        <f t="shared" si="3"/>
        <v>0.22023938000070598</v>
      </c>
    </row>
    <row r="159" spans="1:4">
      <c r="B159" s="5" t="s">
        <v>150</v>
      </c>
      <c r="C159" s="6">
        <v>54317578.137884222</v>
      </c>
      <c r="D159" s="8">
        <f t="shared" si="3"/>
        <v>0.19312916671247723</v>
      </c>
    </row>
    <row r="160" spans="1:4">
      <c r="B160" s="5" t="s">
        <v>151</v>
      </c>
      <c r="C160" s="6">
        <v>69717208.215117946</v>
      </c>
      <c r="D160" s="8">
        <f t="shared" si="3"/>
        <v>0.24788340698708602</v>
      </c>
    </row>
    <row r="161" spans="3:4">
      <c r="C161" s="1">
        <f>SUM(C154:C160)</f>
        <v>281250000</v>
      </c>
      <c r="D161" s="8">
        <f t="shared" si="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Anslag 2020-2021</vt:lpstr>
      <vt:lpstr>Utbetalingsoversikt 2020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Oddbjørn Müller Grønvik</dc:creator>
  <cp:lastModifiedBy>Oliversen Asle</cp:lastModifiedBy>
  <dcterms:created xsi:type="dcterms:W3CDTF">2020-12-15T10:15:22Z</dcterms:created>
  <dcterms:modified xsi:type="dcterms:W3CDTF">2021-03-09T14:02:48Z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2020-12-15T10:15:22Z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3d947902-7601-4656-832f-00008541b295</vt:lpwstr>
  </property>
  <property fmtid="{D5CDD505-2E9C-101B-9397-08002B2CF9AE}" pid="8" name="MSIP_Label_24605b63-4aad-46a3-aa9d-a839194239a5_ContentBits">
    <vt:lpwstr>0</vt:lpwstr>
  </property>
</Properties>
</file>