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ins1\brukere\IDHA\Documents\"/>
    </mc:Choice>
  </mc:AlternateContent>
  <bookViews>
    <workbookView xWindow="0" yWindow="0" windowWidth="21570" windowHeight="7725"/>
  </bookViews>
  <sheets>
    <sheet name="Landdistriktene" sheetId="2" r:id="rId1"/>
    <sheet name="Byer" sheetId="3" r:id="rId2"/>
    <sheet name="Nord-Trøndelag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3" i="3" l="1"/>
  <c r="AD42" i="3"/>
  <c r="AD9" i="3"/>
  <c r="AD39" i="3"/>
  <c r="AD37" i="3"/>
  <c r="AD34" i="3"/>
  <c r="AD27" i="3"/>
  <c r="AD23" i="3"/>
  <c r="AD19" i="3"/>
  <c r="AD13" i="3"/>
  <c r="AD6" i="3"/>
  <c r="AB42" i="3"/>
  <c r="AB9" i="3"/>
  <c r="AB39" i="3"/>
  <c r="AB37" i="3"/>
  <c r="AB34" i="3"/>
  <c r="AB27" i="3"/>
  <c r="AB23" i="3"/>
  <c r="AB19" i="3"/>
  <c r="AB13" i="3"/>
  <c r="AB6" i="3"/>
  <c r="Z42" i="3"/>
  <c r="Z39" i="3"/>
  <c r="Z37" i="3"/>
  <c r="Z9" i="3"/>
  <c r="Z34" i="3"/>
  <c r="Z27" i="3"/>
  <c r="Z23" i="3"/>
  <c r="Z19" i="3"/>
  <c r="Z6" i="3"/>
  <c r="AR45" i="3"/>
  <c r="AN45" i="3"/>
  <c r="AL45" i="3"/>
  <c r="AJ45" i="3"/>
  <c r="AF42" i="3"/>
  <c r="AF41" i="3"/>
  <c r="AF39" i="3"/>
  <c r="AF37" i="3"/>
  <c r="AF36" i="3"/>
  <c r="AF34" i="3"/>
  <c r="AF33" i="3"/>
  <c r="AF32" i="3"/>
  <c r="AF31" i="3"/>
  <c r="AF30" i="3"/>
  <c r="AF29" i="3"/>
  <c r="AF27" i="3"/>
  <c r="AF26" i="3"/>
  <c r="AF25" i="3"/>
  <c r="AF23" i="3"/>
  <c r="AF22" i="3"/>
  <c r="AF21" i="3"/>
  <c r="AF19" i="3"/>
  <c r="AF18" i="3"/>
  <c r="AF17" i="3"/>
  <c r="AF16" i="3"/>
  <c r="AF13" i="3"/>
  <c r="AF9" i="3"/>
  <c r="AF6" i="3"/>
  <c r="AF5" i="3"/>
  <c r="AF4" i="3"/>
  <c r="AF3" i="3"/>
  <c r="W41" i="3"/>
  <c r="W36" i="3"/>
  <c r="W33" i="3"/>
  <c r="W32" i="3"/>
  <c r="W31" i="3"/>
  <c r="W30" i="3"/>
  <c r="W29" i="3"/>
  <c r="W26" i="3"/>
  <c r="W25" i="3"/>
  <c r="W22" i="3"/>
  <c r="W21" i="3"/>
  <c r="W18" i="3"/>
  <c r="W17" i="3"/>
  <c r="W16" i="3"/>
  <c r="W8" i="3"/>
  <c r="W5" i="3"/>
  <c r="W4" i="3"/>
  <c r="W3" i="3"/>
  <c r="U45" i="3"/>
  <c r="S45" i="3"/>
  <c r="Q45" i="3"/>
  <c r="AM45" i="3"/>
  <c r="AT41" i="3"/>
  <c r="AT36" i="3"/>
  <c r="AT33" i="3"/>
  <c r="AT32" i="3"/>
  <c r="AT31" i="3"/>
  <c r="AT30" i="3"/>
  <c r="AT29" i="3"/>
  <c r="AT26" i="3"/>
  <c r="AT25" i="3"/>
  <c r="AT22" i="3"/>
  <c r="AT21" i="3"/>
  <c r="AT18" i="3"/>
  <c r="AT17" i="3"/>
  <c r="AT16" i="3"/>
  <c r="AP41" i="3"/>
  <c r="AP36" i="3"/>
  <c r="AP33" i="3"/>
  <c r="AP32" i="3"/>
  <c r="AP31" i="3"/>
  <c r="AP30" i="3"/>
  <c r="AP29" i="3"/>
  <c r="AP26" i="3"/>
  <c r="AP25" i="3"/>
  <c r="AP22" i="3"/>
  <c r="AP21" i="3"/>
  <c r="AP18" i="3"/>
  <c r="AP17" i="3"/>
  <c r="AP16" i="3"/>
  <c r="AP8" i="3"/>
  <c r="AT8" i="3"/>
  <c r="AT5" i="3"/>
  <c r="AT4" i="3"/>
  <c r="AT3" i="3"/>
  <c r="AP5" i="3"/>
  <c r="AP4" i="3"/>
  <c r="AP3" i="3"/>
  <c r="AT45" i="3" l="1"/>
  <c r="AP45" i="3"/>
  <c r="AD45" i="3"/>
  <c r="AB45" i="3"/>
  <c r="Z45" i="3"/>
  <c r="V45" i="3"/>
  <c r="T45" i="3"/>
  <c r="R45" i="3"/>
  <c r="X44" i="3"/>
  <c r="X43" i="3"/>
  <c r="X42" i="3"/>
  <c r="X41" i="3"/>
  <c r="X40" i="3"/>
  <c r="X39" i="3"/>
  <c r="X38" i="3"/>
  <c r="X37" i="3"/>
  <c r="X36" i="3"/>
  <c r="X35" i="3"/>
  <c r="X34" i="3"/>
  <c r="X33" i="3"/>
  <c r="X32" i="3"/>
  <c r="X31" i="3"/>
  <c r="X30" i="3"/>
  <c r="X29" i="3"/>
  <c r="X28" i="3"/>
  <c r="X27" i="3"/>
  <c r="X26" i="3"/>
  <c r="X25" i="3"/>
  <c r="X24" i="3"/>
  <c r="X23" i="3"/>
  <c r="X22" i="3"/>
  <c r="X21" i="3"/>
  <c r="X20" i="3"/>
  <c r="X19" i="3"/>
  <c r="X18" i="3"/>
  <c r="X17" i="3"/>
  <c r="X16" i="3"/>
  <c r="X14" i="3"/>
  <c r="X13" i="3"/>
  <c r="X12" i="3"/>
  <c r="X11" i="3"/>
  <c r="X10" i="3"/>
  <c r="X9" i="3"/>
  <c r="X8" i="3"/>
  <c r="X7" i="3"/>
  <c r="X6" i="3"/>
  <c r="X5" i="3"/>
  <c r="X4" i="3"/>
  <c r="X3" i="3"/>
  <c r="BG44" i="3"/>
  <c r="BG43" i="3"/>
  <c r="BG42" i="3"/>
  <c r="BG41" i="3"/>
  <c r="BG40" i="3"/>
  <c r="BG39" i="3"/>
  <c r="BG38" i="3"/>
  <c r="BG37" i="3"/>
  <c r="BG36" i="3"/>
  <c r="BG35" i="3"/>
  <c r="BG34" i="3"/>
  <c r="BG33" i="3"/>
  <c r="BG32" i="3"/>
  <c r="BG31" i="3"/>
  <c r="BG30" i="3"/>
  <c r="BG29" i="3"/>
  <c r="BG28" i="3"/>
  <c r="BG27" i="3"/>
  <c r="BG26" i="3"/>
  <c r="BG25" i="3"/>
  <c r="BG24" i="3"/>
  <c r="BG23" i="3"/>
  <c r="BG22" i="3"/>
  <c r="BG21" i="3"/>
  <c r="BG20" i="3"/>
  <c r="BG19" i="3"/>
  <c r="BG18" i="3"/>
  <c r="BG17" i="3"/>
  <c r="BG16" i="3"/>
  <c r="BG15" i="3"/>
  <c r="BG14" i="3"/>
  <c r="BG13" i="3"/>
  <c r="BG12" i="3"/>
  <c r="BG11" i="3"/>
  <c r="BG10" i="3"/>
  <c r="BG9" i="3"/>
  <c r="BG8" i="3"/>
  <c r="BG7" i="3"/>
  <c r="BG6" i="3"/>
  <c r="BG5" i="3"/>
  <c r="BG4" i="3"/>
  <c r="BG3" i="3"/>
  <c r="BF41" i="3"/>
  <c r="BF36" i="3"/>
  <c r="BF33" i="3"/>
  <c r="BF32" i="3"/>
  <c r="BF31" i="3"/>
  <c r="BF30" i="3"/>
  <c r="BF29" i="3"/>
  <c r="BF26" i="3"/>
  <c r="BF25" i="3"/>
  <c r="BF22" i="3"/>
  <c r="BF21" i="3"/>
  <c r="BF18" i="3"/>
  <c r="BF17" i="3"/>
  <c r="BF16" i="3"/>
  <c r="BF8" i="3"/>
  <c r="BF5" i="3"/>
  <c r="BF4" i="3"/>
  <c r="BF3" i="3"/>
  <c r="BC44" i="3"/>
  <c r="BC43" i="3"/>
  <c r="BC42" i="3"/>
  <c r="BC41" i="3"/>
  <c r="BC40" i="3"/>
  <c r="BC39" i="3"/>
  <c r="BC38" i="3"/>
  <c r="BC37" i="3"/>
  <c r="BC36" i="3"/>
  <c r="BC35" i="3"/>
  <c r="BC34" i="3"/>
  <c r="BC33" i="3"/>
  <c r="BC32" i="3"/>
  <c r="BC31" i="3"/>
  <c r="BC30" i="3"/>
  <c r="BC29" i="3"/>
  <c r="BC28" i="3"/>
  <c r="BC27" i="3"/>
  <c r="BC26" i="3"/>
  <c r="BC25" i="3"/>
  <c r="BC24" i="3"/>
  <c r="BC23" i="3"/>
  <c r="BC22" i="3"/>
  <c r="BC21" i="3"/>
  <c r="BC20" i="3"/>
  <c r="BC19" i="3"/>
  <c r="BC18" i="3"/>
  <c r="BC17" i="3"/>
  <c r="BC16" i="3"/>
  <c r="BC15" i="3"/>
  <c r="BC14" i="3"/>
  <c r="BC13" i="3"/>
  <c r="BC12" i="3"/>
  <c r="BC11" i="3"/>
  <c r="BC10" i="3"/>
  <c r="BC9" i="3"/>
  <c r="BC8" i="3"/>
  <c r="BC7" i="3"/>
  <c r="BC6" i="3"/>
  <c r="BC5" i="3"/>
  <c r="BC4" i="3"/>
  <c r="BC3" i="3"/>
  <c r="BB41" i="3"/>
  <c r="BB36" i="3"/>
  <c r="BB33" i="3"/>
  <c r="BB32" i="3"/>
  <c r="BB31" i="3"/>
  <c r="BB30" i="3"/>
  <c r="BB29" i="3"/>
  <c r="BB26" i="3"/>
  <c r="BB25" i="3"/>
  <c r="BB22" i="3"/>
  <c r="BB21" i="3"/>
  <c r="BB18" i="3"/>
  <c r="BB17" i="3"/>
  <c r="BB16" i="3"/>
  <c r="BB8" i="3"/>
  <c r="BB5" i="3"/>
  <c r="BB4" i="3"/>
  <c r="BB3" i="3"/>
  <c r="BE45" i="3"/>
  <c r="BA45" i="3"/>
  <c r="AY45" i="3"/>
  <c r="AW45" i="3"/>
  <c r="AV9" i="3"/>
  <c r="BD42" i="3"/>
  <c r="AZ42" i="3"/>
  <c r="BD13" i="3"/>
  <c r="AZ13" i="3"/>
  <c r="BD39" i="3"/>
  <c r="AZ39" i="3"/>
  <c r="BD37" i="3"/>
  <c r="AZ37" i="3"/>
  <c r="BD34" i="3"/>
  <c r="AZ34" i="3"/>
  <c r="BD27" i="3"/>
  <c r="AZ27" i="3"/>
  <c r="BD23" i="3"/>
  <c r="AZ23" i="3"/>
  <c r="BD19" i="3"/>
  <c r="AZ19" i="3"/>
  <c r="BD9" i="3"/>
  <c r="BD11" i="3"/>
  <c r="AZ11" i="3"/>
  <c r="AZ9" i="3"/>
  <c r="BB9" i="3" s="1"/>
  <c r="BD6" i="3"/>
  <c r="AZ6" i="3"/>
  <c r="AX42" i="3"/>
  <c r="AX13" i="3"/>
  <c r="AX39" i="3"/>
  <c r="AX37" i="3"/>
  <c r="AX34" i="3"/>
  <c r="AX27" i="3"/>
  <c r="AX23" i="3"/>
  <c r="AX19" i="3"/>
  <c r="AX11" i="3"/>
  <c r="AX9" i="3"/>
  <c r="AX6" i="3"/>
  <c r="AV42" i="3"/>
  <c r="AV13" i="3"/>
  <c r="AV39" i="3"/>
  <c r="AV37" i="3"/>
  <c r="AV34" i="3"/>
  <c r="AV27" i="3"/>
  <c r="AV23" i="3"/>
  <c r="AV19" i="3"/>
  <c r="AV11" i="3"/>
  <c r="AV6" i="3"/>
  <c r="BC45" i="3" l="1"/>
  <c r="W45" i="3"/>
  <c r="X45" i="3"/>
  <c r="BB11" i="3"/>
  <c r="BB27" i="3"/>
  <c r="BB37" i="3"/>
  <c r="AZ45" i="3"/>
  <c r="BB23" i="3"/>
  <c r="BB39" i="3"/>
  <c r="BB34" i="3"/>
  <c r="AX45" i="3"/>
  <c r="BD45" i="3"/>
  <c r="BB19" i="3"/>
  <c r="BB13" i="3"/>
  <c r="BB42" i="3"/>
  <c r="AV45" i="3"/>
  <c r="BB6" i="3"/>
  <c r="BG45" i="3"/>
  <c r="AT44" i="3"/>
  <c r="AT43" i="3"/>
  <c r="AT42" i="3"/>
  <c r="AT40" i="3"/>
  <c r="AT39" i="3"/>
  <c r="AT38" i="3"/>
  <c r="AT37" i="3"/>
  <c r="AT34" i="3"/>
  <c r="AT28" i="3"/>
  <c r="AT27" i="3"/>
  <c r="AT20" i="3"/>
  <c r="AT19" i="3"/>
  <c r="AT24" i="3"/>
  <c r="AT23" i="3"/>
  <c r="AT15" i="3"/>
  <c r="AT14" i="3"/>
  <c r="AT13" i="3"/>
  <c r="AT12" i="3"/>
  <c r="AT11" i="3"/>
  <c r="AT10" i="3"/>
  <c r="AT9" i="3"/>
  <c r="AT7" i="3"/>
  <c r="AT6" i="3"/>
  <c r="AS41" i="3"/>
  <c r="AS36" i="3"/>
  <c r="AS33" i="3"/>
  <c r="AS32" i="3"/>
  <c r="AS31" i="3"/>
  <c r="AS30" i="3"/>
  <c r="AS29" i="3"/>
  <c r="AS26" i="3"/>
  <c r="AS25" i="3"/>
  <c r="AS22" i="3"/>
  <c r="AS21" i="3"/>
  <c r="AS18" i="3"/>
  <c r="AS17" i="3"/>
  <c r="AS16" i="3"/>
  <c r="AS8" i="3"/>
  <c r="AS5" i="3"/>
  <c r="AS4" i="3"/>
  <c r="AS3" i="3"/>
  <c r="AP44" i="3"/>
  <c r="AP43" i="3"/>
  <c r="AP42" i="3"/>
  <c r="AP40" i="3"/>
  <c r="AP39" i="3"/>
  <c r="AP38" i="3"/>
  <c r="AP37" i="3"/>
  <c r="AP35" i="3"/>
  <c r="AP34" i="3"/>
  <c r="AP28" i="3"/>
  <c r="AP27" i="3"/>
  <c r="AP20" i="3"/>
  <c r="AP19" i="3"/>
  <c r="AP24" i="3"/>
  <c r="AP23" i="3"/>
  <c r="AP15" i="3"/>
  <c r="AP14" i="3"/>
  <c r="AP13" i="3"/>
  <c r="AP12" i="3"/>
  <c r="AP11" i="3"/>
  <c r="AP10" i="3"/>
  <c r="AP9" i="3"/>
  <c r="AP7" i="3"/>
  <c r="AP6" i="3"/>
  <c r="AO18" i="3"/>
  <c r="AO41" i="3"/>
  <c r="AO36" i="3"/>
  <c r="AO33" i="3"/>
  <c r="AO32" i="3"/>
  <c r="AO31" i="3"/>
  <c r="AO30" i="3"/>
  <c r="AO29" i="3"/>
  <c r="AO26" i="3"/>
  <c r="AO25" i="3"/>
  <c r="AO22" i="3"/>
  <c r="AO21" i="3"/>
  <c r="AO17" i="3"/>
  <c r="AO16" i="3"/>
  <c r="AO8" i="3"/>
  <c r="AO5" i="3"/>
  <c r="AO4" i="3"/>
  <c r="AO3" i="3"/>
  <c r="AQ39" i="3"/>
  <c r="AQ37" i="3"/>
  <c r="AQ34" i="3"/>
  <c r="AQ27" i="3"/>
  <c r="AQ19" i="3"/>
  <c r="AQ23" i="3"/>
  <c r="AQ6" i="3"/>
  <c r="AQ45" i="3" s="1"/>
  <c r="AS45" i="3" s="1"/>
  <c r="AQ9" i="3"/>
  <c r="AM9" i="3"/>
  <c r="AQ42" i="3"/>
  <c r="AQ13" i="3"/>
  <c r="AM13" i="3"/>
  <c r="AM42" i="3"/>
  <c r="AK42" i="3"/>
  <c r="AK13" i="3"/>
  <c r="AK9" i="3"/>
  <c r="AK23" i="3"/>
  <c r="AK19" i="3"/>
  <c r="AK39" i="3"/>
  <c r="AK37" i="3"/>
  <c r="AK34" i="3"/>
  <c r="AM39" i="3"/>
  <c r="AM37" i="3"/>
  <c r="AM34" i="3"/>
  <c r="AM27" i="3"/>
  <c r="AM19" i="3"/>
  <c r="AM23" i="3"/>
  <c r="AI42" i="3"/>
  <c r="AI39" i="3"/>
  <c r="AI37" i="3"/>
  <c r="AI34" i="3"/>
  <c r="AI27" i="3"/>
  <c r="AI19" i="3"/>
  <c r="AI23" i="3"/>
  <c r="AK27" i="3"/>
  <c r="AI13" i="3"/>
  <c r="AI9" i="3"/>
  <c r="AK6" i="3"/>
  <c r="AM6" i="3"/>
  <c r="AI6" i="3"/>
  <c r="AG44" i="3"/>
  <c r="AG43" i="3"/>
  <c r="AG42" i="3"/>
  <c r="AG41" i="3"/>
  <c r="AG40" i="3"/>
  <c r="AG39" i="3"/>
  <c r="AG38" i="3"/>
  <c r="AG37" i="3"/>
  <c r="AG36" i="3"/>
  <c r="AG35" i="3"/>
  <c r="AG34" i="3"/>
  <c r="AG33" i="3"/>
  <c r="AG32" i="3"/>
  <c r="AG31" i="3"/>
  <c r="AG30" i="3"/>
  <c r="AG29" i="3"/>
  <c r="AG28" i="3"/>
  <c r="AG27" i="3"/>
  <c r="AG26" i="3"/>
  <c r="AG25" i="3"/>
  <c r="AG22" i="3"/>
  <c r="AG21" i="3"/>
  <c r="AG20" i="3"/>
  <c r="AG19" i="3"/>
  <c r="AG18" i="3"/>
  <c r="AG17" i="3"/>
  <c r="AG24" i="3"/>
  <c r="AG23" i="3"/>
  <c r="AG16" i="3"/>
  <c r="AG14" i="3"/>
  <c r="AG13" i="3"/>
  <c r="AG12" i="3"/>
  <c r="AG11" i="3"/>
  <c r="AG10" i="3"/>
  <c r="AG9" i="3"/>
  <c r="AG8" i="3"/>
  <c r="AG7" i="3"/>
  <c r="AG6" i="3"/>
  <c r="AG5" i="3"/>
  <c r="AG4" i="3"/>
  <c r="AG3" i="3"/>
  <c r="AK45" i="3" l="1"/>
  <c r="AO45" i="3" s="1"/>
  <c r="AI45" i="3"/>
  <c r="BF45" i="3"/>
  <c r="BB45" i="3"/>
  <c r="AS34" i="3"/>
  <c r="AS42" i="3"/>
  <c r="AS23" i="3"/>
  <c r="AS37" i="3"/>
  <c r="AS27" i="3"/>
  <c r="AO27" i="3"/>
  <c r="AO42" i="3"/>
  <c r="AS9" i="3"/>
  <c r="AS19" i="3"/>
  <c r="AS39" i="3"/>
  <c r="AO13" i="3"/>
  <c r="AO9" i="3"/>
  <c r="AS13" i="3"/>
  <c r="AO6" i="3"/>
  <c r="AO34" i="3"/>
  <c r="AO23" i="3"/>
  <c r="AO37" i="3"/>
  <c r="AO19" i="3"/>
  <c r="AO39" i="3"/>
  <c r="AS6" i="3"/>
  <c r="AE45" i="3"/>
  <c r="AC45" i="3"/>
  <c r="AA45" i="3"/>
  <c r="AG45" i="3" l="1"/>
  <c r="AF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3" i="3"/>
  <c r="O22" i="3"/>
  <c r="O21" i="3"/>
  <c r="O20" i="3"/>
  <c r="O19" i="3"/>
  <c r="O18" i="3"/>
  <c r="O24" i="3"/>
  <c r="O16" i="3"/>
  <c r="O14" i="3"/>
  <c r="O13" i="3"/>
  <c r="O12" i="3"/>
  <c r="O11" i="3"/>
  <c r="O10" i="3"/>
  <c r="O9" i="3"/>
  <c r="O8" i="3"/>
  <c r="O7" i="3"/>
  <c r="O6" i="3"/>
  <c r="O5" i="3"/>
  <c r="O4" i="3"/>
  <c r="O3" i="3"/>
  <c r="M45" i="3"/>
  <c r="N45" i="3"/>
  <c r="L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1" i="3"/>
  <c r="J22" i="3"/>
  <c r="J23" i="3"/>
  <c r="J25" i="3"/>
  <c r="J20" i="3"/>
  <c r="J19" i="3"/>
  <c r="J18" i="3"/>
  <c r="J24" i="3"/>
  <c r="J14" i="3"/>
  <c r="J16" i="3"/>
  <c r="J13" i="3"/>
  <c r="J12" i="3"/>
  <c r="J11" i="3"/>
  <c r="J10" i="3"/>
  <c r="J9" i="3"/>
  <c r="J8" i="3"/>
  <c r="J7" i="3"/>
  <c r="J6" i="3"/>
  <c r="J5" i="3"/>
  <c r="J4" i="3"/>
  <c r="J3" i="3"/>
  <c r="H45" i="3"/>
  <c r="I45" i="3"/>
  <c r="G45" i="3"/>
  <c r="E44" i="3"/>
  <c r="E43" i="3"/>
  <c r="E42" i="3"/>
  <c r="E41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3" i="3"/>
  <c r="E22" i="3"/>
  <c r="E21" i="3"/>
  <c r="E20" i="3"/>
  <c r="E19" i="3"/>
  <c r="E18" i="3"/>
  <c r="E24" i="3"/>
  <c r="E16" i="3"/>
  <c r="E14" i="3"/>
  <c r="E12" i="3"/>
  <c r="E11" i="3"/>
  <c r="E10" i="3"/>
  <c r="E9" i="3"/>
  <c r="E13" i="3"/>
  <c r="E8" i="3"/>
  <c r="E7" i="3"/>
  <c r="E6" i="3"/>
  <c r="E5" i="3"/>
  <c r="E3" i="3"/>
  <c r="D45" i="3"/>
  <c r="C45" i="3"/>
  <c r="B45" i="3"/>
  <c r="O45" i="3" l="1"/>
  <c r="J45" i="3"/>
  <c r="E45" i="3"/>
  <c r="AG21" i="2"/>
  <c r="AG20" i="2"/>
  <c r="AG19" i="2"/>
  <c r="AG18" i="2"/>
  <c r="AG17" i="2"/>
  <c r="AG16" i="2"/>
  <c r="AG15" i="2"/>
  <c r="AG14" i="2"/>
  <c r="AG13" i="2"/>
  <c r="AG12" i="2"/>
  <c r="AG11" i="2"/>
  <c r="AG10" i="2"/>
  <c r="AG9" i="2"/>
  <c r="AG8" i="2"/>
  <c r="AG7" i="2"/>
  <c r="AG6" i="2"/>
  <c r="AG5" i="2"/>
  <c r="AG4" i="2"/>
  <c r="AG3" i="2"/>
  <c r="AE21" i="2"/>
  <c r="AE20" i="2"/>
  <c r="AE19" i="2"/>
  <c r="AE18" i="2"/>
  <c r="AE17" i="2"/>
  <c r="AE16" i="2"/>
  <c r="AE15" i="2"/>
  <c r="AE14" i="2"/>
  <c r="AE13" i="2"/>
  <c r="AE12" i="2"/>
  <c r="AE11" i="2"/>
  <c r="AE10" i="2"/>
  <c r="AE9" i="2"/>
  <c r="AE8" i="2"/>
  <c r="AE7" i="2"/>
  <c r="AE6" i="2"/>
  <c r="AE5" i="2"/>
  <c r="AE4" i="2"/>
  <c r="AE3" i="2"/>
  <c r="AC21" i="2"/>
  <c r="AF21" i="2"/>
  <c r="AD21" i="2"/>
  <c r="AB21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AA6" i="2"/>
  <c r="AA5" i="2"/>
  <c r="AA4" i="2"/>
  <c r="AA3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Y7" i="2"/>
  <c r="Y6" i="2"/>
  <c r="Y5" i="2"/>
  <c r="Y4" i="2"/>
  <c r="Y3" i="2"/>
  <c r="W21" i="2"/>
  <c r="Z21" i="2"/>
  <c r="X21" i="2"/>
  <c r="V21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U4" i="2"/>
  <c r="U3" i="2"/>
  <c r="S21" i="2"/>
  <c r="T21" i="2"/>
  <c r="R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Q4" i="2"/>
  <c r="Q3" i="2"/>
  <c r="O21" i="2"/>
  <c r="P21" i="2"/>
  <c r="Q21" i="2" s="1"/>
  <c r="N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K21" i="2"/>
  <c r="L21" i="2"/>
  <c r="J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H21" i="2"/>
  <c r="I21" i="2" s="1"/>
  <c r="G21" i="2"/>
  <c r="F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B21" i="2"/>
  <c r="C21" i="2"/>
  <c r="D21" i="2"/>
  <c r="E21" i="2" s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D27" i="1"/>
  <c r="H26" i="1"/>
  <c r="G26" i="1"/>
  <c r="F26" i="1"/>
  <c r="D26" i="1"/>
  <c r="C26" i="1"/>
  <c r="B26" i="1"/>
  <c r="M21" i="2" l="1"/>
  <c r="H27" i="1"/>
</calcChain>
</file>

<file path=xl/sharedStrings.xml><?xml version="1.0" encoding="utf-8"?>
<sst xmlns="http://schemas.openxmlformats.org/spreadsheetml/2006/main" count="190" uniqueCount="102">
  <si>
    <t>Nord-Trøndelag</t>
  </si>
  <si>
    <t>Suspenderte</t>
  </si>
  <si>
    <t>Avlagte stemmer</t>
  </si>
  <si>
    <t>Antall stemme-berettigede</t>
  </si>
  <si>
    <t>Øvre Stjørdalen</t>
  </si>
  <si>
    <t>Nedre Stjørdalen</t>
  </si>
  <si>
    <t>Leksviken</t>
  </si>
  <si>
    <t>Frosten</t>
  </si>
  <si>
    <t>Skogn</t>
  </si>
  <si>
    <t>Levanger landdistrikt</t>
  </si>
  <si>
    <t>Værdalen</t>
  </si>
  <si>
    <t>Ytterøen</t>
  </si>
  <si>
    <t>Inderøen</t>
  </si>
  <si>
    <t>Sparbuen</t>
  </si>
  <si>
    <t>Stenkjær</t>
  </si>
  <si>
    <t>Beitstaden</t>
  </si>
  <si>
    <t>Stod</t>
  </si>
  <si>
    <t>Snaasen</t>
  </si>
  <si>
    <t>Lierne</t>
  </si>
  <si>
    <t>Grong</t>
  </si>
  <si>
    <t>Overhallen</t>
  </si>
  <si>
    <t>Namsos</t>
  </si>
  <si>
    <t>Fosnes</t>
  </si>
  <si>
    <t>Flatanger</t>
  </si>
  <si>
    <t>Nærø</t>
  </si>
  <si>
    <t>Leka</t>
  </si>
  <si>
    <t>Kolvereid</t>
  </si>
  <si>
    <t>Til sammen</t>
  </si>
  <si>
    <t>Suspenderte (fattigstøtte)</t>
  </si>
  <si>
    <t>Andel fattigsusp. Av antall stemmeberettigede</t>
  </si>
  <si>
    <t>Smaalenene</t>
  </si>
  <si>
    <t>Akershus</t>
  </si>
  <si>
    <t>Hedemarken</t>
  </si>
  <si>
    <t>Kristians</t>
  </si>
  <si>
    <t>Buskerud</t>
  </si>
  <si>
    <t>Jarlsberg og Larvik</t>
  </si>
  <si>
    <t>Bratsberg</t>
  </si>
  <si>
    <t>Nedenes</t>
  </si>
  <si>
    <t>Lister og Mandal</t>
  </si>
  <si>
    <t>Stavanger</t>
  </si>
  <si>
    <t>Nordre Bergenhus</t>
  </si>
  <si>
    <t>Romsdal</t>
  </si>
  <si>
    <t>Nordre Trondhjem</t>
  </si>
  <si>
    <t>Nordland</t>
  </si>
  <si>
    <t>Tromsø</t>
  </si>
  <si>
    <t>Finmarken</t>
  </si>
  <si>
    <t>Søndre Trondhjem</t>
  </si>
  <si>
    <t>Søndre Bergenhus</t>
  </si>
  <si>
    <t>Total</t>
  </si>
  <si>
    <t>Suspenderte kvinner</t>
  </si>
  <si>
    <t xml:space="preserve"> </t>
  </si>
  <si>
    <t>Andel suspenderte kvinner av totalt suspenderte</t>
  </si>
  <si>
    <t>Andel suspenderte av stemme-berettigede</t>
  </si>
  <si>
    <t>Andel av antall stemme-berettigede</t>
  </si>
  <si>
    <t>Suspenderte (alle)</t>
  </si>
  <si>
    <t>Landdistriktene</t>
  </si>
  <si>
    <t>Byene</t>
  </si>
  <si>
    <t>Fredrikshald</t>
  </si>
  <si>
    <t>Sarpsborg</t>
  </si>
  <si>
    <t>Fredrikstad</t>
  </si>
  <si>
    <t>Moss</t>
  </si>
  <si>
    <t>Drøbak</t>
  </si>
  <si>
    <t>Kristiania</t>
  </si>
  <si>
    <t>Kongsvinger</t>
  </si>
  <si>
    <t>Hamar</t>
  </si>
  <si>
    <t>Lillehammer</t>
  </si>
  <si>
    <t>Gjøvik</t>
  </si>
  <si>
    <t>Hønefoss</t>
  </si>
  <si>
    <t>Kongsberg</t>
  </si>
  <si>
    <t>Drammen</t>
  </si>
  <si>
    <t>Holmestrand</t>
  </si>
  <si>
    <t>Tønsberg</t>
  </si>
  <si>
    <t>Sandefjord</t>
  </si>
  <si>
    <t>Larvik</t>
  </si>
  <si>
    <t>Skien</t>
  </si>
  <si>
    <t>Porsgrund</t>
  </si>
  <si>
    <t>Brevik</t>
  </si>
  <si>
    <t>Kragerø</t>
  </si>
  <si>
    <t>Arendal</t>
  </si>
  <si>
    <t>Grimstad</t>
  </si>
  <si>
    <t>Kristiansand</t>
  </si>
  <si>
    <t>Flekkefjord</t>
  </si>
  <si>
    <t>Haugseund</t>
  </si>
  <si>
    <t>Bergen</t>
  </si>
  <si>
    <t>Aalesund</t>
  </si>
  <si>
    <t>Molde</t>
  </si>
  <si>
    <t>Kristiansund</t>
  </si>
  <si>
    <t>Trondhjem</t>
  </si>
  <si>
    <t>Levanger</t>
  </si>
  <si>
    <t>Bodø</t>
  </si>
  <si>
    <t>Hammerfest</t>
  </si>
  <si>
    <t>Vardø</t>
  </si>
  <si>
    <t>Vadsø</t>
  </si>
  <si>
    <t>?</t>
  </si>
  <si>
    <t>delte kretser</t>
  </si>
  <si>
    <t xml:space="preserve">delte kretser </t>
  </si>
  <si>
    <t>Horten (fra 1909)</t>
  </si>
  <si>
    <t>Notodden (fra 1915)</t>
  </si>
  <si>
    <t>Fra valget i 1909 ble flere byer slått sammen til et valgdistrikt. Her presenteres tall fra den enkelte by og de nye valgdistriktene.</t>
  </si>
  <si>
    <t>Delte kretser</t>
  </si>
  <si>
    <t>Østerrisør/Risør</t>
  </si>
  <si>
    <t>Narvik (fra 1903)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</si>
</sst>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5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2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9" xfId="0" applyBorder="1" applyAlignment="1">
      <alignment wrapText="1"/>
    </xf>
    <xf numFmtId="0" fontId="0" fillId="0" borderId="5" xfId="0" applyBorder="1" applyAlignment="1">
      <alignment wrapText="1"/>
    </xf>
    <xf numFmtId="0" fontId="0" fillId="2" borderId="5" xfId="0" applyFill="1" applyBorder="1" applyAlignment="1">
      <alignment wrapText="1"/>
    </xf>
    <xf numFmtId="0" fontId="0" fillId="2" borderId="14" xfId="0" applyFill="1" applyBorder="1"/>
    <xf numFmtId="0" fontId="0" fillId="2" borderId="1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0" fillId="0" borderId="18" xfId="0" applyFill="1" applyBorder="1"/>
    <xf numFmtId="0" fontId="0" fillId="0" borderId="19" xfId="0" applyFill="1" applyBorder="1"/>
    <xf numFmtId="9" fontId="0" fillId="0" borderId="0" xfId="1" applyFont="1"/>
    <xf numFmtId="0" fontId="0" fillId="0" borderId="20" xfId="0" applyFill="1" applyBorder="1" applyAlignment="1">
      <alignment wrapText="1"/>
    </xf>
    <xf numFmtId="9" fontId="0" fillId="2" borderId="5" xfId="1" applyFont="1" applyFill="1" applyBorder="1" applyAlignment="1">
      <alignment wrapText="1"/>
    </xf>
    <xf numFmtId="9" fontId="0" fillId="0" borderId="14" xfId="1" applyFont="1" applyBorder="1"/>
    <xf numFmtId="9" fontId="0" fillId="0" borderId="1" xfId="1" applyFont="1" applyBorder="1"/>
    <xf numFmtId="10" fontId="0" fillId="2" borderId="5" xfId="1" applyNumberFormat="1" applyFont="1" applyFill="1" applyBorder="1" applyAlignment="1">
      <alignment wrapText="1"/>
    </xf>
    <xf numFmtId="10" fontId="0" fillId="2" borderId="14" xfId="1" applyNumberFormat="1" applyFont="1" applyFill="1" applyBorder="1"/>
    <xf numFmtId="10" fontId="0" fillId="0" borderId="0" xfId="1" applyNumberFormat="1" applyFont="1"/>
    <xf numFmtId="9" fontId="0" fillId="0" borderId="22" xfId="1" applyFont="1" applyBorder="1"/>
    <xf numFmtId="9" fontId="0" fillId="0" borderId="24" xfId="1" applyFont="1" applyBorder="1"/>
    <xf numFmtId="10" fontId="0" fillId="0" borderId="22" xfId="1" applyNumberFormat="1" applyFont="1" applyBorder="1"/>
    <xf numFmtId="10" fontId="0" fillId="0" borderId="24" xfId="1" applyNumberFormat="1" applyFont="1" applyBorder="1"/>
    <xf numFmtId="10" fontId="0" fillId="0" borderId="14" xfId="1" applyNumberFormat="1" applyFont="1" applyBorder="1"/>
    <xf numFmtId="0" fontId="0" fillId="0" borderId="0" xfId="0" applyBorder="1"/>
    <xf numFmtId="10" fontId="0" fillId="0" borderId="1" xfId="1" applyNumberFormat="1" applyFont="1" applyBorder="1"/>
    <xf numFmtId="0" fontId="0" fillId="0" borderId="14" xfId="0" applyBorder="1" applyAlignment="1">
      <alignment wrapText="1"/>
    </xf>
    <xf numFmtId="10" fontId="0" fillId="2" borderId="14" xfId="1" applyNumberFormat="1" applyFont="1" applyFill="1" applyBorder="1" applyAlignment="1">
      <alignment wrapText="1"/>
    </xf>
    <xf numFmtId="10" fontId="0" fillId="0" borderId="3" xfId="1" applyNumberFormat="1" applyFont="1" applyBorder="1"/>
    <xf numFmtId="0" fontId="0" fillId="0" borderId="13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26" xfId="0" applyBorder="1" applyAlignment="1">
      <alignment wrapText="1"/>
    </xf>
    <xf numFmtId="0" fontId="0" fillId="2" borderId="26" xfId="0" applyFill="1" applyBorder="1" applyAlignment="1">
      <alignment wrapText="1"/>
    </xf>
    <xf numFmtId="9" fontId="0" fillId="2" borderId="27" xfId="1" applyFont="1" applyFill="1" applyBorder="1" applyAlignment="1">
      <alignment wrapText="1"/>
    </xf>
    <xf numFmtId="9" fontId="0" fillId="2" borderId="28" xfId="1" applyFont="1" applyFill="1" applyBorder="1" applyAlignment="1">
      <alignment wrapText="1"/>
    </xf>
    <xf numFmtId="9" fontId="0" fillId="0" borderId="29" xfId="1" applyFont="1" applyBorder="1"/>
    <xf numFmtId="9" fontId="0" fillId="0" borderId="30" xfId="1" applyFont="1" applyBorder="1"/>
    <xf numFmtId="9" fontId="0" fillId="0" borderId="28" xfId="1" applyFont="1" applyBorder="1"/>
    <xf numFmtId="10" fontId="0" fillId="2" borderId="26" xfId="1" applyNumberFormat="1" applyFont="1" applyFill="1" applyBorder="1" applyAlignment="1">
      <alignment wrapText="1"/>
    </xf>
    <xf numFmtId="10" fontId="0" fillId="3" borderId="6" xfId="1" applyNumberFormat="1" applyFont="1" applyFill="1" applyBorder="1"/>
    <xf numFmtId="10" fontId="0" fillId="3" borderId="5" xfId="1" applyNumberFormat="1" applyFont="1" applyFill="1" applyBorder="1"/>
    <xf numFmtId="9" fontId="0" fillId="4" borderId="31" xfId="1" applyFont="1" applyFill="1" applyBorder="1"/>
    <xf numFmtId="9" fontId="0" fillId="4" borderId="6" xfId="1" applyFont="1" applyFill="1" applyBorder="1"/>
    <xf numFmtId="41" fontId="0" fillId="0" borderId="21" xfId="0" applyNumberFormat="1" applyBorder="1"/>
    <xf numFmtId="41" fontId="0" fillId="0" borderId="1" xfId="0" applyNumberFormat="1" applyBorder="1"/>
    <xf numFmtId="41" fontId="0" fillId="0" borderId="23" xfId="0" applyNumberFormat="1" applyBorder="1"/>
    <xf numFmtId="41" fontId="0" fillId="0" borderId="3" xfId="0" applyNumberFormat="1" applyBorder="1"/>
    <xf numFmtId="41" fontId="0" fillId="0" borderId="4" xfId="0" applyNumberFormat="1" applyBorder="1"/>
    <xf numFmtId="41" fontId="0" fillId="0" borderId="5" xfId="0" applyNumberFormat="1" applyBorder="1"/>
    <xf numFmtId="41" fontId="0" fillId="0" borderId="7" xfId="0" applyNumberFormat="1" applyFill="1" applyBorder="1"/>
    <xf numFmtId="41" fontId="0" fillId="0" borderId="1" xfId="0" applyNumberFormat="1" applyFill="1" applyBorder="1"/>
    <xf numFmtId="41" fontId="0" fillId="0" borderId="8" xfId="0" applyNumberFormat="1" applyFill="1" applyBorder="1"/>
    <xf numFmtId="41" fontId="0" fillId="0" borderId="3" xfId="0" applyNumberFormat="1" applyFill="1" applyBorder="1"/>
    <xf numFmtId="41" fontId="0" fillId="0" borderId="9" xfId="0" applyNumberFormat="1" applyBorder="1"/>
    <xf numFmtId="41" fontId="0" fillId="0" borderId="21" xfId="0" applyNumberFormat="1" applyFill="1" applyBorder="1"/>
    <xf numFmtId="41" fontId="0" fillId="0" borderId="23" xfId="0" applyNumberFormat="1" applyFill="1" applyBorder="1"/>
    <xf numFmtId="10" fontId="0" fillId="0" borderId="0" xfId="1" applyNumberFormat="1" applyFont="1" applyFill="1" applyBorder="1"/>
    <xf numFmtId="0" fontId="0" fillId="0" borderId="0" xfId="0" applyFill="1" applyBorder="1"/>
    <xf numFmtId="41" fontId="0" fillId="0" borderId="0" xfId="0" applyNumberFormat="1" applyFill="1" applyBorder="1"/>
    <xf numFmtId="10" fontId="0" fillId="0" borderId="0" xfId="0" applyNumberFormat="1" applyFill="1" applyBorder="1"/>
    <xf numFmtId="10" fontId="0" fillId="0" borderId="0" xfId="1" applyNumberFormat="1" applyFont="1" applyFill="1" applyBorder="1" applyAlignment="1">
      <alignment horizontal="right"/>
    </xf>
    <xf numFmtId="10" fontId="0" fillId="0" borderId="0" xfId="0" applyNumberFormat="1" applyFill="1" applyBorder="1" applyAlignment="1">
      <alignment horizontal="right"/>
    </xf>
    <xf numFmtId="41" fontId="0" fillId="0" borderId="0" xfId="0" applyNumberFormat="1" applyFill="1" applyBorder="1" applyAlignment="1">
      <alignment horizontal="right"/>
    </xf>
    <xf numFmtId="41" fontId="0" fillId="6" borderId="1" xfId="0" applyNumberFormat="1" applyFill="1" applyBorder="1"/>
    <xf numFmtId="10" fontId="0" fillId="0" borderId="1" xfId="1" applyNumberFormat="1" applyFont="1" applyFill="1" applyBorder="1"/>
    <xf numFmtId="10" fontId="0" fillId="0" borderId="1" xfId="1" applyNumberFormat="1" applyFont="1" applyFill="1" applyBorder="1" applyAlignment="1">
      <alignment horizontal="right"/>
    </xf>
    <xf numFmtId="41" fontId="0" fillId="6" borderId="1" xfId="0" applyNumberFormat="1" applyFill="1" applyBorder="1" applyAlignment="1">
      <alignment horizontal="right"/>
    </xf>
    <xf numFmtId="10" fontId="0" fillId="0" borderId="1" xfId="0" applyNumberFormat="1" applyFill="1" applyBorder="1"/>
    <xf numFmtId="10" fontId="0" fillId="0" borderId="1" xfId="0" applyNumberFormat="1" applyFill="1" applyBorder="1" applyAlignment="1">
      <alignment horizontal="right"/>
    </xf>
    <xf numFmtId="41" fontId="0" fillId="5" borderId="1" xfId="0" applyNumberFormat="1" applyFill="1" applyBorder="1"/>
    <xf numFmtId="41" fontId="0" fillId="5" borderId="1" xfId="0" applyNumberFormat="1" applyFill="1" applyBorder="1" applyAlignment="1">
      <alignment horizontal="right"/>
    </xf>
    <xf numFmtId="10" fontId="0" fillId="5" borderId="1" xfId="1" applyNumberFormat="1" applyFont="1" applyFill="1" applyBorder="1" applyAlignment="1">
      <alignment horizontal="right"/>
    </xf>
    <xf numFmtId="41" fontId="0" fillId="5" borderId="1" xfId="0" applyNumberFormat="1" applyFill="1" applyBorder="1" applyAlignment="1">
      <alignment horizontal="center"/>
    </xf>
    <xf numFmtId="41" fontId="0" fillId="0" borderId="1" xfId="0" applyNumberFormat="1" applyFill="1" applyBorder="1" applyAlignment="1">
      <alignment horizontal="right"/>
    </xf>
    <xf numFmtId="41" fontId="0" fillId="6" borderId="14" xfId="0" applyNumberFormat="1" applyFill="1" applyBorder="1"/>
    <xf numFmtId="41" fontId="0" fillId="0" borderId="14" xfId="0" applyNumberFormat="1" applyFill="1" applyBorder="1"/>
    <xf numFmtId="10" fontId="0" fillId="0" borderId="14" xfId="1" applyNumberFormat="1" applyFont="1" applyFill="1" applyBorder="1"/>
    <xf numFmtId="10" fontId="0" fillId="0" borderId="14" xfId="1" applyNumberFormat="1" applyFont="1" applyFill="1" applyBorder="1" applyAlignment="1">
      <alignment horizontal="right"/>
    </xf>
    <xf numFmtId="41" fontId="0" fillId="6" borderId="14" xfId="0" applyNumberFormat="1" applyFill="1" applyBorder="1" applyAlignment="1">
      <alignment horizontal="right"/>
    </xf>
    <xf numFmtId="10" fontId="0" fillId="0" borderId="14" xfId="0" applyNumberFormat="1" applyFill="1" applyBorder="1"/>
    <xf numFmtId="10" fontId="0" fillId="0" borderId="14" xfId="0" applyNumberFormat="1" applyFill="1" applyBorder="1" applyAlignment="1">
      <alignment horizontal="right"/>
    </xf>
    <xf numFmtId="41" fontId="0" fillId="6" borderId="39" xfId="0" applyNumberFormat="1" applyFill="1" applyBorder="1"/>
    <xf numFmtId="41" fontId="0" fillId="0" borderId="39" xfId="0" applyNumberFormat="1" applyFill="1" applyBorder="1"/>
    <xf numFmtId="10" fontId="0" fillId="0" borderId="39" xfId="1" applyNumberFormat="1" applyFont="1" applyFill="1" applyBorder="1"/>
    <xf numFmtId="10" fontId="0" fillId="0" borderId="39" xfId="0" applyNumberFormat="1" applyFill="1" applyBorder="1"/>
    <xf numFmtId="10" fontId="0" fillId="0" borderId="41" xfId="0" applyNumberFormat="1" applyFill="1" applyBorder="1"/>
    <xf numFmtId="41" fontId="0" fillId="6" borderId="21" xfId="0" applyNumberFormat="1" applyFill="1" applyBorder="1"/>
    <xf numFmtId="10" fontId="0" fillId="0" borderId="22" xfId="0" applyNumberFormat="1" applyFill="1" applyBorder="1"/>
    <xf numFmtId="41" fontId="0" fillId="6" borderId="42" xfId="0" applyNumberFormat="1" applyFill="1" applyBorder="1"/>
    <xf numFmtId="10" fontId="0" fillId="0" borderId="43" xfId="0" applyNumberFormat="1" applyFill="1" applyBorder="1"/>
    <xf numFmtId="10" fontId="0" fillId="0" borderId="28" xfId="1" applyNumberFormat="1" applyFont="1" applyFill="1" applyBorder="1"/>
    <xf numFmtId="10" fontId="0" fillId="0" borderId="29" xfId="1" applyNumberFormat="1" applyFont="1" applyFill="1" applyBorder="1"/>
    <xf numFmtId="10" fontId="0" fillId="0" borderId="40" xfId="1" applyNumberFormat="1" applyFont="1" applyFill="1" applyBorder="1"/>
    <xf numFmtId="41" fontId="0" fillId="6" borderId="13" xfId="0" applyNumberFormat="1" applyFill="1" applyBorder="1"/>
    <xf numFmtId="41" fontId="0" fillId="6" borderId="7" xfId="0" applyNumberFormat="1" applyFill="1" applyBorder="1"/>
    <xf numFmtId="41" fontId="0" fillId="6" borderId="44" xfId="0" applyNumberFormat="1" applyFill="1" applyBorder="1"/>
    <xf numFmtId="41" fontId="0" fillId="5" borderId="7" xfId="0" applyNumberFormat="1" applyFill="1" applyBorder="1"/>
    <xf numFmtId="10" fontId="0" fillId="5" borderId="29" xfId="1" applyNumberFormat="1" applyFont="1" applyFill="1" applyBorder="1"/>
    <xf numFmtId="41" fontId="0" fillId="6" borderId="7" xfId="0" applyNumberFormat="1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41" fontId="0" fillId="5" borderId="7" xfId="0" applyNumberFormat="1" applyFill="1" applyBorder="1" applyAlignment="1">
      <alignment horizontal="center"/>
    </xf>
    <xf numFmtId="41" fontId="0" fillId="5" borderId="7" xfId="0" applyNumberFormat="1" applyFill="1" applyBorder="1" applyAlignment="1">
      <alignment horizontal="right"/>
    </xf>
    <xf numFmtId="41" fontId="0" fillId="6" borderId="47" xfId="0" applyNumberFormat="1" applyFill="1" applyBorder="1"/>
    <xf numFmtId="41" fontId="0" fillId="0" borderId="47" xfId="0" applyNumberFormat="1" applyFill="1" applyBorder="1"/>
    <xf numFmtId="10" fontId="0" fillId="0" borderId="47" xfId="1" applyNumberFormat="1" applyFont="1" applyFill="1" applyBorder="1"/>
    <xf numFmtId="10" fontId="0" fillId="0" borderId="48" xfId="1" applyNumberFormat="1" applyFont="1" applyFill="1" applyBorder="1"/>
    <xf numFmtId="10" fontId="0" fillId="0" borderId="22" xfId="1" applyNumberFormat="1" applyFont="1" applyFill="1" applyBorder="1"/>
    <xf numFmtId="10" fontId="0" fillId="0" borderId="43" xfId="1" applyNumberFormat="1" applyFont="1" applyFill="1" applyBorder="1"/>
    <xf numFmtId="41" fontId="0" fillId="6" borderId="49" xfId="0" applyNumberFormat="1" applyFill="1" applyBorder="1"/>
    <xf numFmtId="41" fontId="0" fillId="6" borderId="47" xfId="1" applyNumberFormat="1" applyFont="1" applyFill="1" applyBorder="1" applyAlignment="1">
      <alignment horizontal="right"/>
    </xf>
    <xf numFmtId="10" fontId="0" fillId="0" borderId="47" xfId="1" applyNumberFormat="1" applyFont="1" applyFill="1" applyBorder="1" applyAlignment="1">
      <alignment horizontal="right"/>
    </xf>
    <xf numFmtId="10" fontId="0" fillId="0" borderId="47" xfId="0" applyNumberFormat="1" applyFill="1" applyBorder="1"/>
    <xf numFmtId="10" fontId="0" fillId="0" borderId="50" xfId="0" applyNumberFormat="1" applyFill="1" applyBorder="1"/>
    <xf numFmtId="0" fontId="2" fillId="0" borderId="38" xfId="0" applyFont="1" applyFill="1" applyBorder="1" applyAlignment="1"/>
    <xf numFmtId="0" fontId="2" fillId="0" borderId="2" xfId="0" applyFont="1" applyFill="1" applyBorder="1" applyAlignment="1"/>
    <xf numFmtId="0" fontId="0" fillId="6" borderId="4" xfId="0" applyFill="1" applyBorder="1" applyAlignment="1">
      <alignment horizontal="left" wrapText="1"/>
    </xf>
    <xf numFmtId="41" fontId="0" fillId="6" borderId="5" xfId="0" applyNumberFormat="1" applyFill="1" applyBorder="1" applyAlignment="1">
      <alignment horizontal="left" wrapText="1"/>
    </xf>
    <xf numFmtId="0" fontId="0" fillId="0" borderId="5" xfId="0" applyFill="1" applyBorder="1" applyAlignment="1">
      <alignment horizontal="left" wrapText="1"/>
    </xf>
    <xf numFmtId="41" fontId="0" fillId="0" borderId="5" xfId="0" applyNumberFormat="1" applyFill="1" applyBorder="1" applyAlignment="1">
      <alignment horizontal="left" wrapText="1"/>
    </xf>
    <xf numFmtId="0" fontId="0" fillId="6" borderId="5" xfId="0" applyFill="1" applyBorder="1" applyAlignment="1">
      <alignment horizontal="left" wrapText="1"/>
    </xf>
    <xf numFmtId="10" fontId="0" fillId="0" borderId="5" xfId="1" applyNumberFormat="1" applyFont="1" applyFill="1" applyBorder="1" applyAlignment="1">
      <alignment horizontal="left" wrapText="1"/>
    </xf>
    <xf numFmtId="10" fontId="0" fillId="0" borderId="6" xfId="1" applyNumberFormat="1" applyFont="1" applyFill="1" applyBorder="1" applyAlignment="1">
      <alignment horizontal="left" wrapText="1"/>
    </xf>
    <xf numFmtId="41" fontId="0" fillId="6" borderId="4" xfId="0" applyNumberFormat="1" applyFill="1" applyBorder="1" applyAlignment="1">
      <alignment horizontal="left" wrapText="1"/>
    </xf>
    <xf numFmtId="41" fontId="0" fillId="6" borderId="5" xfId="1" applyNumberFormat="1" applyFont="1" applyFill="1" applyBorder="1" applyAlignment="1">
      <alignment horizontal="left" wrapText="1"/>
    </xf>
    <xf numFmtId="10" fontId="0" fillId="0" borderId="5" xfId="0" applyNumberFormat="1" applyFill="1" applyBorder="1" applyAlignment="1">
      <alignment horizontal="left" wrapText="1"/>
    </xf>
    <xf numFmtId="10" fontId="0" fillId="0" borderId="6" xfId="0" applyNumberFormat="1" applyFill="1" applyBorder="1" applyAlignment="1">
      <alignment horizontal="left" wrapText="1"/>
    </xf>
    <xf numFmtId="41" fontId="0" fillId="6" borderId="9" xfId="0" applyNumberFormat="1" applyFill="1" applyBorder="1" applyAlignment="1">
      <alignment horizontal="left" wrapText="1"/>
    </xf>
    <xf numFmtId="0" fontId="0" fillId="0" borderId="45" xfId="0" applyFont="1" applyFill="1" applyBorder="1" applyAlignment="1">
      <alignment horizontal="left" wrapText="1"/>
    </xf>
    <xf numFmtId="0" fontId="3" fillId="0" borderId="12" xfId="0" applyFont="1" applyFill="1" applyBorder="1"/>
    <xf numFmtId="0" fontId="3" fillId="0" borderId="10" xfId="0" applyFont="1" applyFill="1" applyBorder="1"/>
    <xf numFmtId="0" fontId="3" fillId="0" borderId="45" xfId="0" applyFont="1" applyFill="1" applyBorder="1"/>
    <xf numFmtId="0" fontId="3" fillId="0" borderId="38" xfId="0" applyFont="1" applyFill="1" applyBorder="1"/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0" fontId="2" fillId="0" borderId="15" xfId="0" applyFont="1" applyBorder="1"/>
    <xf numFmtId="0" fontId="4" fillId="0" borderId="0" xfId="0" applyFont="1" applyBorder="1"/>
    <xf numFmtId="0" fontId="4" fillId="0" borderId="5" xfId="0" applyFont="1" applyBorder="1"/>
    <xf numFmtId="0" fontId="5" fillId="0" borderId="46" xfId="0" applyFont="1" applyFill="1" applyBorder="1"/>
    <xf numFmtId="0" fontId="5" fillId="0" borderId="0" xfId="0" applyFont="1" applyFill="1" applyBorder="1"/>
    <xf numFmtId="0" fontId="4" fillId="0" borderId="15" xfId="0" applyFont="1" applyBorder="1"/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34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35" xfId="0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10" fontId="0" fillId="0" borderId="33" xfId="1" applyNumberFormat="1" applyFont="1" applyFill="1" applyBorder="1" applyAlignment="1">
      <alignment horizontal="center"/>
    </xf>
    <xf numFmtId="10" fontId="0" fillId="0" borderId="20" xfId="1" applyNumberFormat="1" applyFont="1" applyFill="1" applyBorder="1" applyAlignment="1">
      <alignment horizontal="center"/>
    </xf>
    <xf numFmtId="10" fontId="0" fillId="0" borderId="38" xfId="1" applyNumberFormat="1" applyFont="1" applyFill="1" applyBorder="1" applyAlignment="1">
      <alignment horizontal="center"/>
    </xf>
    <xf numFmtId="10" fontId="0" fillId="0" borderId="1" xfId="1" applyNumberFormat="1" applyFont="1" applyFill="1" applyBorder="1" applyAlignment="1">
      <alignment horizontal="right"/>
    </xf>
    <xf numFmtId="10" fontId="0" fillId="0" borderId="39" xfId="1" applyNumberFormat="1" applyFont="1" applyFill="1" applyBorder="1" applyAlignment="1">
      <alignment horizontal="right"/>
    </xf>
    <xf numFmtId="41" fontId="0" fillId="6" borderId="1" xfId="0" applyNumberFormat="1" applyFill="1" applyBorder="1" applyAlignment="1">
      <alignment horizontal="center"/>
    </xf>
    <xf numFmtId="41" fontId="0" fillId="6" borderId="39" xfId="0" applyNumberFormat="1" applyFill="1" applyBorder="1" applyAlignment="1">
      <alignment horizontal="center"/>
    </xf>
    <xf numFmtId="41" fontId="0" fillId="0" borderId="1" xfId="0" applyNumberFormat="1" applyFill="1" applyBorder="1" applyAlignment="1">
      <alignment horizontal="center"/>
    </xf>
    <xf numFmtId="41" fontId="0" fillId="0" borderId="39" xfId="0" applyNumberFormat="1" applyFill="1" applyBorder="1" applyAlignment="1">
      <alignment horizontal="center"/>
    </xf>
    <xf numFmtId="41" fontId="0" fillId="6" borderId="7" xfId="0" applyNumberFormat="1" applyFill="1" applyBorder="1" applyAlignment="1">
      <alignment horizontal="center"/>
    </xf>
    <xf numFmtId="41" fontId="0" fillId="6" borderId="21" xfId="0" applyNumberFormat="1" applyFill="1" applyBorder="1" applyAlignment="1">
      <alignment horizontal="center"/>
    </xf>
    <xf numFmtId="41" fontId="0" fillId="6" borderId="42" xfId="0" applyNumberFormat="1" applyFill="1" applyBorder="1" applyAlignment="1">
      <alignment horizontal="center"/>
    </xf>
    <xf numFmtId="41" fontId="0" fillId="6" borderId="1" xfId="0" applyNumberFormat="1" applyFill="1" applyBorder="1" applyAlignment="1">
      <alignment horizontal="right"/>
    </xf>
    <xf numFmtId="41" fontId="0" fillId="6" borderId="39" xfId="0" applyNumberFormat="1" applyFill="1" applyBorder="1" applyAlignment="1">
      <alignment horizontal="right"/>
    </xf>
    <xf numFmtId="41" fontId="0" fillId="0" borderId="1" xfId="0" applyNumberFormat="1" applyFill="1" applyBorder="1" applyAlignment="1">
      <alignment horizontal="right"/>
    </xf>
    <xf numFmtId="41" fontId="0" fillId="0" borderId="39" xfId="0" applyNumberFormat="1" applyFill="1" applyBorder="1" applyAlignment="1">
      <alignment horizontal="right"/>
    </xf>
    <xf numFmtId="41" fontId="0" fillId="6" borderId="7" xfId="0" applyNumberFormat="1" applyFill="1" applyBorder="1" applyAlignment="1">
      <alignment horizontal="right"/>
    </xf>
    <xf numFmtId="41" fontId="0" fillId="6" borderId="21" xfId="0" applyNumberFormat="1" applyFill="1" applyBorder="1" applyAlignment="1">
      <alignment horizontal="right"/>
    </xf>
    <xf numFmtId="41" fontId="0" fillId="6" borderId="42" xfId="0" applyNumberFormat="1" applyFill="1" applyBorder="1" applyAlignment="1">
      <alignment horizontal="right"/>
    </xf>
    <xf numFmtId="10" fontId="0" fillId="0" borderId="1" xfId="0" applyNumberFormat="1" applyFill="1" applyBorder="1" applyAlignment="1">
      <alignment horizontal="right"/>
    </xf>
    <xf numFmtId="10" fontId="0" fillId="0" borderId="39" xfId="0" applyNumberFormat="1" applyFill="1" applyBorder="1" applyAlignment="1">
      <alignment horizontal="right"/>
    </xf>
    <xf numFmtId="41" fontId="0" fillId="6" borderId="7" xfId="0" applyNumberFormat="1" applyFill="1" applyBorder="1" applyAlignment="1"/>
    <xf numFmtId="41" fontId="0" fillId="0" borderId="1" xfId="0" applyNumberFormat="1" applyFill="1" applyBorder="1" applyAlignment="1"/>
    <xf numFmtId="41" fontId="0" fillId="6" borderId="1" xfId="0" applyNumberFormat="1" applyFill="1" applyBorder="1" applyAlignment="1"/>
    <xf numFmtId="10" fontId="0" fillId="0" borderId="1" xfId="1" applyNumberFormat="1" applyFont="1" applyFill="1" applyBorder="1" applyAlignment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6" xfId="0" applyBorder="1" applyAlignment="1">
      <alignment horizontal="center"/>
    </xf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0"/>
  <sheetViews>
    <sheetView tabSelected="1" zoomScale="90" zoomScaleNormal="90" workbookViewId="0">
      <pane xSplit="1" topLeftCell="B1" activePane="topRight" state="frozen"/>
      <selection pane="topRight" activeCell="Z36" sqref="Z36"/>
    </sheetView>
  </sheetViews>
  <sheetFormatPr baseColWidth="10" defaultColWidth="11.5703125" defaultRowHeight="15" x14ac:dyDescent="0.25"/>
  <cols>
    <col min="1" max="1" width="20.7109375" style="1" customWidth="1"/>
    <col min="2" max="3" width="11.5703125" style="1"/>
    <col min="4" max="4" width="12.85546875" style="1" customWidth="1"/>
    <col min="5" max="5" width="11.5703125" style="27"/>
    <col min="6" max="7" width="11.5703125" style="1"/>
    <col min="8" max="8" width="12.5703125" style="1" customWidth="1"/>
    <col min="9" max="9" width="11.5703125" style="37"/>
    <col min="10" max="11" width="11.5703125" style="1"/>
    <col min="12" max="12" width="12.85546875" style="1" customWidth="1"/>
    <col min="13" max="13" width="11.5703125" style="37"/>
    <col min="14" max="16" width="11.5703125" style="1"/>
    <col min="17" max="17" width="11.5703125" style="37"/>
    <col min="18" max="20" width="11.5703125" style="1"/>
    <col min="21" max="21" width="11.5703125" style="27"/>
    <col min="22" max="24" width="11.5703125" style="1"/>
    <col min="25" max="25" width="11.5703125" style="37"/>
    <col min="26" max="26" width="11.5703125" style="1"/>
    <col min="27" max="27" width="11.5703125" style="27"/>
    <col min="28" max="30" width="11.5703125" style="1"/>
    <col min="31" max="31" width="11.5703125" style="37"/>
    <col min="32" max="32" width="11.5703125" style="1"/>
    <col min="33" max="33" width="11.5703125" style="47"/>
    <col min="34" max="50" width="11.5703125" style="36"/>
    <col min="51" max="16384" width="11.5703125" style="1"/>
  </cols>
  <sheetData>
    <row r="1" spans="1:50" s="149" customFormat="1" ht="28.9" customHeight="1" thickBot="1" x14ac:dyDescent="0.35">
      <c r="A1" s="152" t="s">
        <v>55</v>
      </c>
      <c r="B1" s="153">
        <v>1900</v>
      </c>
      <c r="C1" s="154"/>
      <c r="D1" s="154"/>
      <c r="E1" s="155"/>
      <c r="F1" s="156">
        <v>1903</v>
      </c>
      <c r="G1" s="157"/>
      <c r="H1" s="157"/>
      <c r="I1" s="158"/>
      <c r="J1" s="156">
        <v>1906</v>
      </c>
      <c r="K1" s="157"/>
      <c r="L1" s="157"/>
      <c r="M1" s="158"/>
      <c r="N1" s="153">
        <v>1909</v>
      </c>
      <c r="O1" s="154"/>
      <c r="P1" s="154"/>
      <c r="Q1" s="155"/>
      <c r="R1" s="156">
        <v>1912</v>
      </c>
      <c r="S1" s="157"/>
      <c r="T1" s="157"/>
      <c r="U1" s="158"/>
      <c r="V1" s="156">
        <v>1915</v>
      </c>
      <c r="W1" s="157"/>
      <c r="X1" s="157"/>
      <c r="Y1" s="157"/>
      <c r="Z1" s="157"/>
      <c r="AA1" s="158"/>
      <c r="AB1" s="156">
        <v>1918</v>
      </c>
      <c r="AC1" s="157"/>
      <c r="AD1" s="157"/>
      <c r="AE1" s="157"/>
      <c r="AF1" s="157"/>
      <c r="AG1" s="15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48"/>
      <c r="AU1" s="148"/>
      <c r="AV1" s="148"/>
      <c r="AW1" s="148"/>
      <c r="AX1" s="148"/>
    </row>
    <row r="2" spans="1:50" s="12" customFormat="1" ht="90" x14ac:dyDescent="0.25">
      <c r="A2" s="144"/>
      <c r="B2" s="42" t="s">
        <v>3</v>
      </c>
      <c r="C2" s="43" t="s">
        <v>2</v>
      </c>
      <c r="D2" s="44" t="s">
        <v>28</v>
      </c>
      <c r="E2" s="45" t="s">
        <v>53</v>
      </c>
      <c r="F2" s="42" t="s">
        <v>3</v>
      </c>
      <c r="G2" s="43" t="s">
        <v>2</v>
      </c>
      <c r="H2" s="44" t="s">
        <v>28</v>
      </c>
      <c r="I2" s="45" t="s">
        <v>53</v>
      </c>
      <c r="J2" s="42" t="s">
        <v>3</v>
      </c>
      <c r="K2" s="43" t="s">
        <v>2</v>
      </c>
      <c r="L2" s="44" t="s">
        <v>28</v>
      </c>
      <c r="M2" s="45" t="s">
        <v>53</v>
      </c>
      <c r="N2" s="42" t="s">
        <v>3</v>
      </c>
      <c r="O2" s="43" t="s">
        <v>2</v>
      </c>
      <c r="P2" s="44" t="s">
        <v>54</v>
      </c>
      <c r="Q2" s="45" t="s">
        <v>53</v>
      </c>
      <c r="R2" s="42" t="s">
        <v>3</v>
      </c>
      <c r="S2" s="43" t="s">
        <v>2</v>
      </c>
      <c r="T2" s="44" t="s">
        <v>54</v>
      </c>
      <c r="U2" s="45" t="s">
        <v>53</v>
      </c>
      <c r="V2" s="41" t="s">
        <v>3</v>
      </c>
      <c r="W2" s="38" t="s">
        <v>2</v>
      </c>
      <c r="X2" s="44" t="s">
        <v>54</v>
      </c>
      <c r="Y2" s="39" t="s">
        <v>52</v>
      </c>
      <c r="Z2" s="39" t="s">
        <v>49</v>
      </c>
      <c r="AA2" s="46" t="s">
        <v>51</v>
      </c>
      <c r="AB2" s="42" t="s">
        <v>3</v>
      </c>
      <c r="AC2" s="43" t="s">
        <v>2</v>
      </c>
      <c r="AD2" s="44" t="s">
        <v>1</v>
      </c>
      <c r="AE2" s="50" t="s">
        <v>52</v>
      </c>
      <c r="AF2" s="50" t="s">
        <v>49</v>
      </c>
      <c r="AG2" s="45" t="s">
        <v>51</v>
      </c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</row>
    <row r="3" spans="1:50" x14ac:dyDescent="0.25">
      <c r="A3" s="145" t="s">
        <v>30</v>
      </c>
      <c r="B3" s="55">
        <v>17235</v>
      </c>
      <c r="C3" s="56">
        <v>10018</v>
      </c>
      <c r="D3" s="56">
        <v>564</v>
      </c>
      <c r="E3" s="33">
        <f>D3/B3</f>
        <v>3.2724107919930377E-2</v>
      </c>
      <c r="F3" s="55">
        <v>18611</v>
      </c>
      <c r="G3" s="56">
        <v>11701</v>
      </c>
      <c r="H3" s="56">
        <v>621</v>
      </c>
      <c r="I3" s="33">
        <f>H3/F3</f>
        <v>3.3367363387244102E-2</v>
      </c>
      <c r="J3" s="55">
        <v>19230</v>
      </c>
      <c r="K3" s="56">
        <v>11020</v>
      </c>
      <c r="L3" s="56">
        <v>622</v>
      </c>
      <c r="M3" s="33">
        <f>L3/J3</f>
        <v>3.2345293811752468E-2</v>
      </c>
      <c r="N3" s="55">
        <v>33596</v>
      </c>
      <c r="O3" s="56">
        <v>20252</v>
      </c>
      <c r="P3" s="56">
        <v>554</v>
      </c>
      <c r="Q3" s="33">
        <f>P3/N3</f>
        <v>1.6490058340278606E-2</v>
      </c>
      <c r="R3" s="66">
        <v>35471</v>
      </c>
      <c r="S3" s="62">
        <v>22490</v>
      </c>
      <c r="T3" s="56">
        <v>512</v>
      </c>
      <c r="U3" s="33">
        <f>T3/R3</f>
        <v>1.443432663302416E-2</v>
      </c>
      <c r="V3" s="61">
        <v>44401</v>
      </c>
      <c r="W3" s="62">
        <v>27126</v>
      </c>
      <c r="X3" s="56">
        <v>1385</v>
      </c>
      <c r="Y3" s="37">
        <f>X3/V3</f>
        <v>3.1192991148848E-2</v>
      </c>
      <c r="Z3" s="1">
        <v>878</v>
      </c>
      <c r="AA3" s="47">
        <f>Z3/X3</f>
        <v>0.63393501805054153</v>
      </c>
      <c r="AB3" s="55">
        <v>46525</v>
      </c>
      <c r="AC3" s="56">
        <v>28510</v>
      </c>
      <c r="AD3" s="56">
        <v>450</v>
      </c>
      <c r="AE3" s="37">
        <f>AD3/AB3</f>
        <v>9.6722192369693705E-3</v>
      </c>
      <c r="AF3" s="1">
        <v>279</v>
      </c>
      <c r="AG3" s="31">
        <f>AF3/AD3</f>
        <v>0.62</v>
      </c>
    </row>
    <row r="4" spans="1:50" x14ac:dyDescent="0.25">
      <c r="A4" s="145" t="s">
        <v>31</v>
      </c>
      <c r="B4" s="55">
        <v>21920</v>
      </c>
      <c r="C4" s="56">
        <v>13989</v>
      </c>
      <c r="D4" s="56">
        <v>706</v>
      </c>
      <c r="E4" s="33">
        <f t="shared" ref="E4:E21" si="0">D4/B4</f>
        <v>3.2208029197080289E-2</v>
      </c>
      <c r="F4" s="55">
        <v>23928</v>
      </c>
      <c r="G4" s="56">
        <v>15264</v>
      </c>
      <c r="H4" s="56">
        <v>897</v>
      </c>
      <c r="I4" s="33">
        <f t="shared" ref="I4:I21" si="1">H4/F4</f>
        <v>3.7487462387161483E-2</v>
      </c>
      <c r="J4" s="55">
        <v>24655</v>
      </c>
      <c r="K4" s="56">
        <v>17130</v>
      </c>
      <c r="L4" s="56">
        <v>694</v>
      </c>
      <c r="M4" s="33">
        <f t="shared" ref="M4:M21" si="2">L4/J4</f>
        <v>2.8148448590549584E-2</v>
      </c>
      <c r="N4" s="55">
        <v>43824</v>
      </c>
      <c r="O4" s="56">
        <v>29343</v>
      </c>
      <c r="P4" s="56">
        <v>724</v>
      </c>
      <c r="Q4" s="33">
        <f t="shared" ref="Q4:Q21" si="3">P4/N4</f>
        <v>1.65206279664111E-2</v>
      </c>
      <c r="R4" s="66">
        <v>49793</v>
      </c>
      <c r="S4" s="62">
        <v>36197</v>
      </c>
      <c r="T4" s="56">
        <v>628</v>
      </c>
      <c r="U4" s="33">
        <f t="shared" ref="U4:U21" si="4">T4/R4</f>
        <v>1.2612214568312815E-2</v>
      </c>
      <c r="V4" s="61">
        <v>63182</v>
      </c>
      <c r="W4" s="62">
        <v>42463</v>
      </c>
      <c r="X4" s="56">
        <v>1517</v>
      </c>
      <c r="Y4" s="37">
        <f t="shared" ref="Y4:Y21" si="5">X4/V4</f>
        <v>2.4010002848912665E-2</v>
      </c>
      <c r="Z4" s="1">
        <v>893</v>
      </c>
      <c r="AA4" s="47">
        <f t="shared" ref="AA4:AA21" si="6">Z4/X4</f>
        <v>0.58866183256427163</v>
      </c>
      <c r="AB4" s="55">
        <v>72628</v>
      </c>
      <c r="AC4" s="56">
        <v>49544</v>
      </c>
      <c r="AD4" s="56">
        <v>388</v>
      </c>
      <c r="AE4" s="37">
        <f t="shared" ref="AE4:AE21" si="7">AD4/AB4</f>
        <v>5.3422922288924382E-3</v>
      </c>
      <c r="AF4" s="1">
        <v>253</v>
      </c>
      <c r="AG4" s="31">
        <f t="shared" ref="AG4:AG21" si="8">AF4/AD4</f>
        <v>0.65206185567010311</v>
      </c>
    </row>
    <row r="5" spans="1:50" x14ac:dyDescent="0.25">
      <c r="A5" s="145" t="s">
        <v>32</v>
      </c>
      <c r="B5" s="55">
        <v>23951</v>
      </c>
      <c r="C5" s="56">
        <v>13918</v>
      </c>
      <c r="D5" s="56">
        <v>1592</v>
      </c>
      <c r="E5" s="33">
        <f t="shared" si="0"/>
        <v>6.6469040958623854E-2</v>
      </c>
      <c r="F5" s="55">
        <v>25138</v>
      </c>
      <c r="G5" s="56">
        <v>15029</v>
      </c>
      <c r="H5" s="56">
        <v>1569</v>
      </c>
      <c r="I5" s="33">
        <f t="shared" si="1"/>
        <v>6.241546662423423E-2</v>
      </c>
      <c r="J5" s="55">
        <v>25806</v>
      </c>
      <c r="K5" s="56">
        <v>19129</v>
      </c>
      <c r="L5" s="56">
        <v>1624</v>
      </c>
      <c r="M5" s="33">
        <f t="shared" si="2"/>
        <v>6.2931101294272651E-2</v>
      </c>
      <c r="N5" s="55">
        <v>42651</v>
      </c>
      <c r="O5" s="56">
        <v>29910</v>
      </c>
      <c r="P5" s="56">
        <v>1252</v>
      </c>
      <c r="Q5" s="33">
        <f t="shared" si="3"/>
        <v>2.9354528615976178E-2</v>
      </c>
      <c r="R5" s="66">
        <v>45136</v>
      </c>
      <c r="S5" s="62">
        <v>34115</v>
      </c>
      <c r="T5" s="56">
        <v>1138</v>
      </c>
      <c r="U5" s="33">
        <f t="shared" si="4"/>
        <v>2.5212690535271181E-2</v>
      </c>
      <c r="V5" s="61">
        <v>58731</v>
      </c>
      <c r="W5" s="62">
        <v>40012</v>
      </c>
      <c r="X5" s="56">
        <v>2398</v>
      </c>
      <c r="Y5" s="37">
        <f t="shared" si="5"/>
        <v>4.0830225945412135E-2</v>
      </c>
      <c r="Z5" s="1">
        <v>1353</v>
      </c>
      <c r="AA5" s="47">
        <f t="shared" si="6"/>
        <v>0.56422018348623848</v>
      </c>
      <c r="AB5" s="55">
        <v>61580</v>
      </c>
      <c r="AC5" s="56">
        <v>42324</v>
      </c>
      <c r="AD5" s="56">
        <v>1063</v>
      </c>
      <c r="AE5" s="37">
        <f t="shared" si="7"/>
        <v>1.7262098083793441E-2</v>
      </c>
      <c r="AF5" s="1">
        <v>632</v>
      </c>
      <c r="AG5" s="31">
        <f t="shared" si="8"/>
        <v>0.59454374412041389</v>
      </c>
    </row>
    <row r="6" spans="1:50" x14ac:dyDescent="0.25">
      <c r="A6" s="145" t="s">
        <v>33</v>
      </c>
      <c r="B6" s="55">
        <v>23253</v>
      </c>
      <c r="C6" s="56">
        <v>11586</v>
      </c>
      <c r="D6" s="56">
        <v>1394</v>
      </c>
      <c r="E6" s="33">
        <f t="shared" si="0"/>
        <v>5.9949253859717028E-2</v>
      </c>
      <c r="F6" s="55">
        <v>23852</v>
      </c>
      <c r="G6" s="56">
        <v>12459</v>
      </c>
      <c r="H6" s="56">
        <v>1273</v>
      </c>
      <c r="I6" s="33">
        <f t="shared" si="1"/>
        <v>5.3370786516853931E-2</v>
      </c>
      <c r="J6" s="55">
        <v>23856</v>
      </c>
      <c r="K6" s="56">
        <v>15784</v>
      </c>
      <c r="L6" s="56">
        <v>1203</v>
      </c>
      <c r="M6" s="33">
        <f t="shared" si="2"/>
        <v>5.0427565392354122E-2</v>
      </c>
      <c r="N6" s="55">
        <v>37257</v>
      </c>
      <c r="O6" s="56">
        <v>28081</v>
      </c>
      <c r="P6" s="56">
        <v>978</v>
      </c>
      <c r="Q6" s="33">
        <f t="shared" si="3"/>
        <v>2.6250100652226428E-2</v>
      </c>
      <c r="R6" s="66">
        <v>38798</v>
      </c>
      <c r="S6" s="62">
        <v>29283</v>
      </c>
      <c r="T6" s="56">
        <v>893</v>
      </c>
      <c r="U6" s="33">
        <f t="shared" si="4"/>
        <v>2.3016650342801176E-2</v>
      </c>
      <c r="V6" s="61">
        <v>53388</v>
      </c>
      <c r="W6" s="62">
        <v>39141</v>
      </c>
      <c r="X6" s="56">
        <v>1910</v>
      </c>
      <c r="Y6" s="37">
        <f t="shared" si="5"/>
        <v>3.5775829774481155E-2</v>
      </c>
      <c r="Z6" s="1">
        <v>1171</v>
      </c>
      <c r="AA6" s="47">
        <f t="shared" si="6"/>
        <v>0.61308900523560206</v>
      </c>
      <c r="AB6" s="55">
        <v>55878</v>
      </c>
      <c r="AC6" s="56">
        <v>41437</v>
      </c>
      <c r="AD6" s="56">
        <v>667</v>
      </c>
      <c r="AE6" s="37">
        <f t="shared" si="7"/>
        <v>1.1936719281291384E-2</v>
      </c>
      <c r="AF6" s="1">
        <v>380</v>
      </c>
      <c r="AG6" s="31">
        <f t="shared" si="8"/>
        <v>0.56971514242878563</v>
      </c>
    </row>
    <row r="7" spans="1:50" x14ac:dyDescent="0.25">
      <c r="A7" s="145" t="s">
        <v>34</v>
      </c>
      <c r="B7" s="55">
        <v>16861</v>
      </c>
      <c r="C7" s="56">
        <v>10026</v>
      </c>
      <c r="D7" s="56">
        <v>826</v>
      </c>
      <c r="E7" s="33">
        <f t="shared" si="0"/>
        <v>4.8988790700432952E-2</v>
      </c>
      <c r="F7" s="55">
        <v>17675</v>
      </c>
      <c r="G7" s="56">
        <v>10644</v>
      </c>
      <c r="H7" s="56">
        <v>817</v>
      </c>
      <c r="I7" s="33">
        <f t="shared" si="1"/>
        <v>4.6223479490806227E-2</v>
      </c>
      <c r="J7" s="55">
        <v>19214</v>
      </c>
      <c r="K7" s="56">
        <v>13010</v>
      </c>
      <c r="L7" s="56">
        <v>702</v>
      </c>
      <c r="M7" s="33">
        <f t="shared" si="2"/>
        <v>3.6535859269282815E-2</v>
      </c>
      <c r="N7" s="55">
        <v>30738</v>
      </c>
      <c r="O7" s="56">
        <v>21943</v>
      </c>
      <c r="P7" s="56">
        <v>623</v>
      </c>
      <c r="Q7" s="33">
        <f t="shared" si="3"/>
        <v>2.0268072093174574E-2</v>
      </c>
      <c r="R7" s="66">
        <v>32488</v>
      </c>
      <c r="S7" s="62">
        <v>24223</v>
      </c>
      <c r="T7" s="56">
        <v>646</v>
      </c>
      <c r="U7" s="33">
        <f t="shared" si="4"/>
        <v>1.9884264959369614E-2</v>
      </c>
      <c r="V7" s="61">
        <v>41945</v>
      </c>
      <c r="W7" s="62">
        <v>29413</v>
      </c>
      <c r="X7" s="56">
        <v>1479</v>
      </c>
      <c r="Y7" s="37">
        <f t="shared" si="5"/>
        <v>3.526046012635594E-2</v>
      </c>
      <c r="Z7" s="1">
        <v>901</v>
      </c>
      <c r="AA7" s="47">
        <f t="shared" si="6"/>
        <v>0.60919540229885061</v>
      </c>
      <c r="AB7" s="55">
        <v>44268</v>
      </c>
      <c r="AC7" s="56">
        <v>29747</v>
      </c>
      <c r="AD7" s="56">
        <v>422</v>
      </c>
      <c r="AE7" s="37">
        <f t="shared" si="7"/>
        <v>9.5328453962230057E-3</v>
      </c>
      <c r="AF7" s="1">
        <v>243</v>
      </c>
      <c r="AG7" s="31">
        <f t="shared" si="8"/>
        <v>0.57582938388625593</v>
      </c>
    </row>
    <row r="8" spans="1:50" x14ac:dyDescent="0.25">
      <c r="A8" s="145" t="s">
        <v>35</v>
      </c>
      <c r="B8" s="55">
        <v>15758</v>
      </c>
      <c r="C8" s="56">
        <v>8196</v>
      </c>
      <c r="D8" s="56">
        <v>507</v>
      </c>
      <c r="E8" s="33">
        <f t="shared" si="0"/>
        <v>3.2174133773321491E-2</v>
      </c>
      <c r="F8" s="55">
        <v>16272</v>
      </c>
      <c r="G8" s="56">
        <v>7684</v>
      </c>
      <c r="H8" s="56">
        <v>500</v>
      </c>
      <c r="I8" s="33">
        <f t="shared" si="1"/>
        <v>3.0727630285152407E-2</v>
      </c>
      <c r="J8" s="55">
        <v>16744</v>
      </c>
      <c r="K8" s="56">
        <v>9165</v>
      </c>
      <c r="L8" s="56">
        <v>441</v>
      </c>
      <c r="M8" s="33">
        <f t="shared" si="2"/>
        <v>2.6337792642140468E-2</v>
      </c>
      <c r="N8" s="55">
        <v>24770</v>
      </c>
      <c r="O8" s="56">
        <v>11281</v>
      </c>
      <c r="P8" s="56">
        <v>418</v>
      </c>
      <c r="Q8" s="33">
        <f t="shared" si="3"/>
        <v>1.687525232135648E-2</v>
      </c>
      <c r="R8" s="66">
        <v>26228</v>
      </c>
      <c r="S8" s="62">
        <v>13506</v>
      </c>
      <c r="T8" s="56">
        <v>326</v>
      </c>
      <c r="U8" s="33">
        <f t="shared" si="4"/>
        <v>1.2429464694219917E-2</v>
      </c>
      <c r="V8" s="61">
        <v>34362</v>
      </c>
      <c r="W8" s="62">
        <v>15887</v>
      </c>
      <c r="X8" s="56">
        <v>807</v>
      </c>
      <c r="Y8" s="37">
        <f t="shared" si="5"/>
        <v>2.3485245329142656E-2</v>
      </c>
      <c r="Z8" s="1">
        <v>504</v>
      </c>
      <c r="AA8" s="47">
        <f t="shared" si="6"/>
        <v>0.62453531598513012</v>
      </c>
      <c r="AB8" s="55">
        <v>36226</v>
      </c>
      <c r="AC8" s="56">
        <v>16956</v>
      </c>
      <c r="AD8" s="56">
        <v>320</v>
      </c>
      <c r="AE8" s="37">
        <f t="shared" si="7"/>
        <v>8.8334345497708827E-3</v>
      </c>
      <c r="AF8" s="1">
        <v>209</v>
      </c>
      <c r="AG8" s="31">
        <f t="shared" si="8"/>
        <v>0.65312499999999996</v>
      </c>
    </row>
    <row r="9" spans="1:50" x14ac:dyDescent="0.25">
      <c r="A9" s="145" t="s">
        <v>36</v>
      </c>
      <c r="B9" s="55">
        <v>15665</v>
      </c>
      <c r="C9" s="56">
        <v>8385</v>
      </c>
      <c r="D9" s="56">
        <v>669</v>
      </c>
      <c r="E9" s="33">
        <f t="shared" si="0"/>
        <v>4.2706670922438558E-2</v>
      </c>
      <c r="F9" s="55">
        <v>16189</v>
      </c>
      <c r="G9" s="56">
        <v>7285</v>
      </c>
      <c r="H9" s="56">
        <v>679</v>
      </c>
      <c r="I9" s="33">
        <f t="shared" si="1"/>
        <v>4.1942059423065045E-2</v>
      </c>
      <c r="J9" s="55">
        <v>16478</v>
      </c>
      <c r="K9" s="56">
        <v>1930</v>
      </c>
      <c r="L9" s="56">
        <v>605</v>
      </c>
      <c r="M9" s="33">
        <f t="shared" si="2"/>
        <v>3.6715620827770364E-2</v>
      </c>
      <c r="N9" s="55">
        <v>28227</v>
      </c>
      <c r="O9" s="56">
        <v>15983</v>
      </c>
      <c r="P9" s="56">
        <v>595</v>
      </c>
      <c r="Q9" s="33">
        <f t="shared" si="3"/>
        <v>2.1079108654834023E-2</v>
      </c>
      <c r="R9" s="66">
        <v>29195</v>
      </c>
      <c r="S9" s="62">
        <v>15804</v>
      </c>
      <c r="T9" s="56">
        <v>555</v>
      </c>
      <c r="U9" s="33">
        <f t="shared" si="4"/>
        <v>1.9010104469943483E-2</v>
      </c>
      <c r="V9" s="61">
        <v>40662</v>
      </c>
      <c r="W9" s="62">
        <v>23222</v>
      </c>
      <c r="X9" s="56">
        <v>1177</v>
      </c>
      <c r="Y9" s="37">
        <f t="shared" si="5"/>
        <v>2.8945944616595345E-2</v>
      </c>
      <c r="Z9" s="1">
        <v>763</v>
      </c>
      <c r="AA9" s="47">
        <f t="shared" si="6"/>
        <v>0.64825828377230243</v>
      </c>
      <c r="AB9" s="55">
        <v>41801</v>
      </c>
      <c r="AC9" s="56">
        <v>20303</v>
      </c>
      <c r="AD9" s="56">
        <v>560</v>
      </c>
      <c r="AE9" s="37">
        <f t="shared" si="7"/>
        <v>1.339680868878735E-2</v>
      </c>
      <c r="AF9" s="1">
        <v>346</v>
      </c>
      <c r="AG9" s="31">
        <f t="shared" si="8"/>
        <v>0.61785714285714288</v>
      </c>
    </row>
    <row r="10" spans="1:50" x14ac:dyDescent="0.25">
      <c r="A10" s="145" t="s">
        <v>37</v>
      </c>
      <c r="B10" s="55">
        <v>14167</v>
      </c>
      <c r="C10" s="56">
        <v>7329</v>
      </c>
      <c r="D10" s="56">
        <v>668</v>
      </c>
      <c r="E10" s="33">
        <f t="shared" si="0"/>
        <v>4.7151831721606551E-2</v>
      </c>
      <c r="F10" s="55">
        <v>13058</v>
      </c>
      <c r="G10" s="56">
        <v>6406</v>
      </c>
      <c r="H10" s="56">
        <v>543</v>
      </c>
      <c r="I10" s="33">
        <f t="shared" si="1"/>
        <v>4.1583703476795832E-2</v>
      </c>
      <c r="J10" s="55">
        <v>13381</v>
      </c>
      <c r="K10" s="56">
        <v>6596</v>
      </c>
      <c r="L10" s="56">
        <v>481</v>
      </c>
      <c r="M10" s="33">
        <f t="shared" si="2"/>
        <v>3.5946491293625288E-2</v>
      </c>
      <c r="N10" s="55">
        <v>20317</v>
      </c>
      <c r="O10" s="56">
        <v>10480</v>
      </c>
      <c r="P10" s="56">
        <v>512</v>
      </c>
      <c r="Q10" s="33">
        <f t="shared" si="3"/>
        <v>2.5200570950435597E-2</v>
      </c>
      <c r="R10" s="66">
        <v>20227</v>
      </c>
      <c r="S10" s="62">
        <v>11050</v>
      </c>
      <c r="T10" s="56">
        <v>486</v>
      </c>
      <c r="U10" s="33">
        <f t="shared" si="4"/>
        <v>2.4027290255598951E-2</v>
      </c>
      <c r="V10" s="61">
        <v>28682</v>
      </c>
      <c r="W10" s="62">
        <v>15612</v>
      </c>
      <c r="X10" s="56">
        <v>1142</v>
      </c>
      <c r="Y10" s="37">
        <f t="shared" si="5"/>
        <v>3.9815912418938705E-2</v>
      </c>
      <c r="Z10" s="1">
        <v>691</v>
      </c>
      <c r="AA10" s="47">
        <f t="shared" si="6"/>
        <v>0.6050788091068301</v>
      </c>
      <c r="AB10" s="55">
        <v>29414</v>
      </c>
      <c r="AC10" s="56">
        <v>14368</v>
      </c>
      <c r="AD10" s="56">
        <v>419</v>
      </c>
      <c r="AE10" s="37">
        <f t="shared" si="7"/>
        <v>1.4244917386278642E-2</v>
      </c>
      <c r="AF10" s="1">
        <v>249</v>
      </c>
      <c r="AG10" s="31">
        <f t="shared" si="8"/>
        <v>0.59427207637231505</v>
      </c>
    </row>
    <row r="11" spans="1:50" x14ac:dyDescent="0.25">
      <c r="A11" s="145" t="s">
        <v>38</v>
      </c>
      <c r="B11" s="55">
        <v>13904</v>
      </c>
      <c r="C11" s="56">
        <v>8080</v>
      </c>
      <c r="D11" s="56">
        <v>397</v>
      </c>
      <c r="E11" s="33">
        <f t="shared" si="0"/>
        <v>2.8552934407364786E-2</v>
      </c>
      <c r="F11" s="55">
        <v>14040</v>
      </c>
      <c r="G11" s="56">
        <v>7111</v>
      </c>
      <c r="H11" s="56">
        <v>384</v>
      </c>
      <c r="I11" s="33">
        <f t="shared" si="1"/>
        <v>2.735042735042735E-2</v>
      </c>
      <c r="J11" s="55">
        <v>13540</v>
      </c>
      <c r="K11" s="56">
        <v>7735</v>
      </c>
      <c r="L11" s="56">
        <v>350</v>
      </c>
      <c r="M11" s="33">
        <f t="shared" si="2"/>
        <v>2.58493353028065E-2</v>
      </c>
      <c r="N11" s="55">
        <v>21364</v>
      </c>
      <c r="O11" s="56">
        <v>11717</v>
      </c>
      <c r="P11" s="56">
        <v>347</v>
      </c>
      <c r="Q11" s="33">
        <f t="shared" si="3"/>
        <v>1.6242276727204644E-2</v>
      </c>
      <c r="R11" s="66">
        <v>21844</v>
      </c>
      <c r="S11" s="62">
        <v>10945</v>
      </c>
      <c r="T11" s="56">
        <v>363</v>
      </c>
      <c r="U11" s="33">
        <f t="shared" si="4"/>
        <v>1.6617835561252518E-2</v>
      </c>
      <c r="V11" s="61">
        <v>29796</v>
      </c>
      <c r="W11" s="62">
        <v>14311</v>
      </c>
      <c r="X11" s="56">
        <v>744</v>
      </c>
      <c r="Y11" s="37">
        <f t="shared" si="5"/>
        <v>2.4969794603302457E-2</v>
      </c>
      <c r="Z11" s="1">
        <v>430</v>
      </c>
      <c r="AA11" s="47">
        <f t="shared" si="6"/>
        <v>0.57795698924731187</v>
      </c>
      <c r="AB11" s="55">
        <v>30936</v>
      </c>
      <c r="AC11" s="56">
        <v>14107</v>
      </c>
      <c r="AD11" s="56">
        <v>386</v>
      </c>
      <c r="AE11" s="37">
        <f t="shared" si="7"/>
        <v>1.2477372640289631E-2</v>
      </c>
      <c r="AF11" s="1">
        <v>237</v>
      </c>
      <c r="AG11" s="31">
        <f t="shared" si="8"/>
        <v>0.61398963730569944</v>
      </c>
    </row>
    <row r="12" spans="1:50" x14ac:dyDescent="0.25">
      <c r="A12" s="145" t="s">
        <v>39</v>
      </c>
      <c r="B12" s="55">
        <v>17993</v>
      </c>
      <c r="C12" s="56">
        <v>9387</v>
      </c>
      <c r="D12" s="56">
        <v>572</v>
      </c>
      <c r="E12" s="33">
        <f t="shared" si="0"/>
        <v>3.1790140610237314E-2</v>
      </c>
      <c r="F12" s="55">
        <v>18382</v>
      </c>
      <c r="G12" s="56">
        <v>9949</v>
      </c>
      <c r="H12" s="56">
        <v>565</v>
      </c>
      <c r="I12" s="33">
        <f t="shared" si="1"/>
        <v>3.0736590142530735E-2</v>
      </c>
      <c r="J12" s="55">
        <v>18444</v>
      </c>
      <c r="K12" s="56">
        <v>9163</v>
      </c>
      <c r="L12" s="56">
        <v>477</v>
      </c>
      <c r="M12" s="33">
        <f t="shared" si="2"/>
        <v>2.5862068965517241E-2</v>
      </c>
      <c r="N12" s="55">
        <v>29559</v>
      </c>
      <c r="O12" s="56">
        <v>17755</v>
      </c>
      <c r="P12" s="56">
        <v>505</v>
      </c>
      <c r="Q12" s="33">
        <f t="shared" si="3"/>
        <v>1.7084475117561487E-2</v>
      </c>
      <c r="R12" s="66">
        <v>29716</v>
      </c>
      <c r="S12" s="62">
        <v>17416</v>
      </c>
      <c r="T12" s="56">
        <v>388</v>
      </c>
      <c r="U12" s="33">
        <f t="shared" si="4"/>
        <v>1.3056939022748688E-2</v>
      </c>
      <c r="V12" s="61">
        <v>42288</v>
      </c>
      <c r="W12" s="62">
        <v>17660</v>
      </c>
      <c r="X12" s="56">
        <v>1070</v>
      </c>
      <c r="Y12" s="37">
        <f t="shared" si="5"/>
        <v>2.530268634127885E-2</v>
      </c>
      <c r="Z12" s="1">
        <v>708</v>
      </c>
      <c r="AA12" s="47">
        <f t="shared" si="6"/>
        <v>0.66168224299065426</v>
      </c>
      <c r="AB12" s="55">
        <v>45621</v>
      </c>
      <c r="AC12" s="56">
        <v>18786</v>
      </c>
      <c r="AD12" s="56">
        <v>463</v>
      </c>
      <c r="AE12" s="37">
        <f t="shared" si="7"/>
        <v>1.0148834966353215E-2</v>
      </c>
      <c r="AF12" s="1">
        <v>286</v>
      </c>
      <c r="AG12" s="31">
        <f t="shared" si="8"/>
        <v>0.6177105831533477</v>
      </c>
    </row>
    <row r="13" spans="1:50" x14ac:dyDescent="0.25">
      <c r="A13" s="145" t="s">
        <v>47</v>
      </c>
      <c r="B13" s="55">
        <v>27102</v>
      </c>
      <c r="C13" s="56">
        <v>16132</v>
      </c>
      <c r="D13" s="56">
        <v>592</v>
      </c>
      <c r="E13" s="33">
        <f t="shared" si="0"/>
        <v>2.1843406390672275E-2</v>
      </c>
      <c r="F13" s="55">
        <v>27963</v>
      </c>
      <c r="G13" s="56">
        <v>14103</v>
      </c>
      <c r="H13" s="56">
        <v>781</v>
      </c>
      <c r="I13" s="33">
        <f t="shared" si="1"/>
        <v>2.792976433143797E-2</v>
      </c>
      <c r="J13" s="55">
        <v>28275</v>
      </c>
      <c r="K13" s="56">
        <v>14782</v>
      </c>
      <c r="L13" s="56">
        <v>669</v>
      </c>
      <c r="M13" s="33">
        <f t="shared" si="2"/>
        <v>2.3660477453580901E-2</v>
      </c>
      <c r="N13" s="55">
        <v>46189</v>
      </c>
      <c r="O13" s="56">
        <v>25857</v>
      </c>
      <c r="P13" s="56">
        <v>708</v>
      </c>
      <c r="Q13" s="33">
        <f t="shared" si="3"/>
        <v>1.5328324925848145E-2</v>
      </c>
      <c r="R13" s="66">
        <v>49096</v>
      </c>
      <c r="S13" s="62">
        <v>27591</v>
      </c>
      <c r="T13" s="56">
        <v>578</v>
      </c>
      <c r="U13" s="33">
        <f t="shared" si="4"/>
        <v>1.1772853185595568E-2</v>
      </c>
      <c r="V13" s="61">
        <v>65006</v>
      </c>
      <c r="W13" s="62">
        <v>28206</v>
      </c>
      <c r="X13" s="56">
        <v>1236</v>
      </c>
      <c r="Y13" s="37">
        <f t="shared" si="5"/>
        <v>1.9013629511122052E-2</v>
      </c>
      <c r="Z13" s="1">
        <v>756</v>
      </c>
      <c r="AA13" s="47">
        <f t="shared" si="6"/>
        <v>0.61165048543689315</v>
      </c>
      <c r="AB13" s="55">
        <v>70905</v>
      </c>
      <c r="AC13" s="56">
        <v>32239</v>
      </c>
      <c r="AD13" s="56">
        <v>646</v>
      </c>
      <c r="AE13" s="37">
        <f t="shared" si="7"/>
        <v>9.1107820322967343E-3</v>
      </c>
      <c r="AF13" s="1">
        <v>407</v>
      </c>
      <c r="AG13" s="31">
        <f t="shared" si="8"/>
        <v>0.63003095975232193</v>
      </c>
    </row>
    <row r="14" spans="1:50" x14ac:dyDescent="0.25">
      <c r="A14" s="145" t="s">
        <v>40</v>
      </c>
      <c r="B14" s="55">
        <v>18559</v>
      </c>
      <c r="C14" s="56">
        <v>11148</v>
      </c>
      <c r="D14" s="56">
        <v>623</v>
      </c>
      <c r="E14" s="33">
        <f t="shared" si="0"/>
        <v>3.3568618998868476E-2</v>
      </c>
      <c r="F14" s="55">
        <v>18814</v>
      </c>
      <c r="G14" s="56">
        <v>11179</v>
      </c>
      <c r="H14" s="56">
        <v>585</v>
      </c>
      <c r="I14" s="33">
        <f t="shared" si="1"/>
        <v>3.1093866269799087E-2</v>
      </c>
      <c r="J14" s="55">
        <v>19117</v>
      </c>
      <c r="K14" s="56">
        <v>11984</v>
      </c>
      <c r="L14" s="56">
        <v>497</v>
      </c>
      <c r="M14" s="33">
        <f t="shared" si="2"/>
        <v>2.5997803002563165E-2</v>
      </c>
      <c r="N14" s="55">
        <v>29639</v>
      </c>
      <c r="O14" s="56">
        <v>15171</v>
      </c>
      <c r="P14" s="56">
        <v>538</v>
      </c>
      <c r="Q14" s="33">
        <f t="shared" si="3"/>
        <v>1.8151759506056211E-2</v>
      </c>
      <c r="R14" s="66">
        <v>30145</v>
      </c>
      <c r="S14" s="62">
        <v>17022</v>
      </c>
      <c r="T14" s="56">
        <v>496</v>
      </c>
      <c r="U14" s="33">
        <f t="shared" si="4"/>
        <v>1.6453806601426438E-2</v>
      </c>
      <c r="V14" s="61">
        <v>43187</v>
      </c>
      <c r="W14" s="62">
        <v>18838</v>
      </c>
      <c r="X14" s="56">
        <v>1127</v>
      </c>
      <c r="Y14" s="37">
        <f t="shared" si="5"/>
        <v>2.6095815870516591E-2</v>
      </c>
      <c r="Z14" s="1">
        <v>706</v>
      </c>
      <c r="AA14" s="47">
        <f t="shared" si="6"/>
        <v>0.62644188110026622</v>
      </c>
      <c r="AB14" s="55">
        <v>44408</v>
      </c>
      <c r="AC14" s="56">
        <v>17248</v>
      </c>
      <c r="AD14" s="56">
        <v>386</v>
      </c>
      <c r="AE14" s="37">
        <f t="shared" si="7"/>
        <v>8.6921275445865608E-3</v>
      </c>
      <c r="AF14" s="1">
        <v>243</v>
      </c>
      <c r="AG14" s="31">
        <f t="shared" si="8"/>
        <v>0.6295336787564767</v>
      </c>
    </row>
    <row r="15" spans="1:50" x14ac:dyDescent="0.25">
      <c r="A15" s="145" t="s">
        <v>41</v>
      </c>
      <c r="B15" s="55">
        <v>23679</v>
      </c>
      <c r="C15" s="56">
        <v>11638</v>
      </c>
      <c r="D15" s="56">
        <v>555</v>
      </c>
      <c r="E15" s="33">
        <f t="shared" si="0"/>
        <v>2.3438489801089573E-2</v>
      </c>
      <c r="F15" s="55">
        <v>24082</v>
      </c>
      <c r="G15" s="56">
        <v>9124</v>
      </c>
      <c r="H15" s="56">
        <v>580</v>
      </c>
      <c r="I15" s="33">
        <f t="shared" si="1"/>
        <v>2.4084378373889211E-2</v>
      </c>
      <c r="J15" s="55">
        <v>24566</v>
      </c>
      <c r="K15" s="56">
        <v>15272</v>
      </c>
      <c r="L15" s="56">
        <v>519</v>
      </c>
      <c r="M15" s="33">
        <f t="shared" si="2"/>
        <v>2.1126760563380281E-2</v>
      </c>
      <c r="N15" s="55">
        <v>38009</v>
      </c>
      <c r="O15" s="56">
        <v>20798</v>
      </c>
      <c r="P15" s="56">
        <v>529</v>
      </c>
      <c r="Q15" s="33">
        <f t="shared" si="3"/>
        <v>1.3917756320871373E-2</v>
      </c>
      <c r="R15" s="66">
        <v>39284</v>
      </c>
      <c r="S15" s="62">
        <v>22035</v>
      </c>
      <c r="T15" s="56">
        <v>400</v>
      </c>
      <c r="U15" s="33">
        <f t="shared" si="4"/>
        <v>1.0182262498727217E-2</v>
      </c>
      <c r="V15" s="61">
        <v>55290</v>
      </c>
      <c r="W15" s="62">
        <v>23561</v>
      </c>
      <c r="X15" s="56">
        <v>1067</v>
      </c>
      <c r="Y15" s="37">
        <f t="shared" si="5"/>
        <v>1.9298245614035089E-2</v>
      </c>
      <c r="Z15" s="1">
        <v>655</v>
      </c>
      <c r="AA15" s="47">
        <f t="shared" si="6"/>
        <v>0.61387066541705715</v>
      </c>
      <c r="AB15" s="55">
        <v>58249</v>
      </c>
      <c r="AC15" s="56">
        <v>27371</v>
      </c>
      <c r="AD15" s="56">
        <v>598</v>
      </c>
      <c r="AE15" s="37">
        <f t="shared" si="7"/>
        <v>1.0266270665590826E-2</v>
      </c>
      <c r="AF15" s="1">
        <v>354</v>
      </c>
      <c r="AG15" s="31">
        <f t="shared" si="8"/>
        <v>0.59197324414715724</v>
      </c>
    </row>
    <row r="16" spans="1:50" x14ac:dyDescent="0.25">
      <c r="A16" s="145" t="s">
        <v>46</v>
      </c>
      <c r="B16" s="55">
        <v>20768</v>
      </c>
      <c r="C16" s="56">
        <v>9093</v>
      </c>
      <c r="D16" s="56">
        <v>977</v>
      </c>
      <c r="E16" s="33">
        <f t="shared" si="0"/>
        <v>4.7043528505392909E-2</v>
      </c>
      <c r="F16" s="55">
        <v>21285</v>
      </c>
      <c r="G16" s="56">
        <v>8826</v>
      </c>
      <c r="H16" s="56">
        <v>992</v>
      </c>
      <c r="I16" s="33">
        <f t="shared" si="1"/>
        <v>4.6605590791637307E-2</v>
      </c>
      <c r="J16" s="55">
        <v>21732</v>
      </c>
      <c r="K16" s="56">
        <v>13333</v>
      </c>
      <c r="L16" s="56">
        <v>904</v>
      </c>
      <c r="M16" s="33">
        <f t="shared" si="2"/>
        <v>4.1597644027240935E-2</v>
      </c>
      <c r="N16" s="55">
        <v>32992</v>
      </c>
      <c r="O16" s="56">
        <v>22000</v>
      </c>
      <c r="P16" s="56">
        <v>733</v>
      </c>
      <c r="Q16" s="33">
        <f t="shared" si="3"/>
        <v>2.2217507274490785E-2</v>
      </c>
      <c r="R16" s="66">
        <v>34514</v>
      </c>
      <c r="S16" s="62">
        <v>22014</v>
      </c>
      <c r="T16" s="56">
        <v>727</v>
      </c>
      <c r="U16" s="33">
        <f t="shared" si="4"/>
        <v>2.1063916092020629E-2</v>
      </c>
      <c r="V16" s="61">
        <v>49423</v>
      </c>
      <c r="W16" s="62">
        <v>27819</v>
      </c>
      <c r="X16" s="56">
        <v>1626</v>
      </c>
      <c r="Y16" s="37">
        <f t="shared" si="5"/>
        <v>3.2899662100641401E-2</v>
      </c>
      <c r="Z16" s="1">
        <v>1023</v>
      </c>
      <c r="AA16" s="47">
        <f t="shared" si="6"/>
        <v>0.62915129151291516</v>
      </c>
      <c r="AB16" s="55">
        <v>50342</v>
      </c>
      <c r="AC16" s="56">
        <v>30986</v>
      </c>
      <c r="AD16" s="56">
        <v>656</v>
      </c>
      <c r="AE16" s="37">
        <f t="shared" si="7"/>
        <v>1.3030868857017998E-2</v>
      </c>
      <c r="AF16" s="1">
        <v>378</v>
      </c>
      <c r="AG16" s="31">
        <f t="shared" si="8"/>
        <v>0.57621951219512191</v>
      </c>
    </row>
    <row r="17" spans="1:50" x14ac:dyDescent="0.25">
      <c r="A17" s="145" t="s">
        <v>42</v>
      </c>
      <c r="B17" s="55">
        <v>18141</v>
      </c>
      <c r="C17" s="56">
        <v>7052</v>
      </c>
      <c r="D17" s="56">
        <v>1078</v>
      </c>
      <c r="E17" s="33">
        <f t="shared" si="0"/>
        <v>5.9423405545449531E-2</v>
      </c>
      <c r="F17" s="55">
        <v>18098</v>
      </c>
      <c r="G17" s="56">
        <v>5502</v>
      </c>
      <c r="H17" s="56">
        <v>1144</v>
      </c>
      <c r="I17" s="33">
        <f t="shared" si="1"/>
        <v>6.3211404575091168E-2</v>
      </c>
      <c r="J17" s="55">
        <v>18157</v>
      </c>
      <c r="K17" s="56">
        <v>11337</v>
      </c>
      <c r="L17" s="56">
        <v>918</v>
      </c>
      <c r="M17" s="33">
        <f t="shared" si="2"/>
        <v>5.0559013052817098E-2</v>
      </c>
      <c r="N17" s="55">
        <v>27427</v>
      </c>
      <c r="O17" s="56">
        <v>13110</v>
      </c>
      <c r="P17" s="56">
        <v>838</v>
      </c>
      <c r="Q17" s="33">
        <f t="shared" si="3"/>
        <v>3.0553833813395558E-2</v>
      </c>
      <c r="R17" s="66">
        <v>28374</v>
      </c>
      <c r="S17" s="62">
        <v>16009</v>
      </c>
      <c r="T17" s="56">
        <v>795</v>
      </c>
      <c r="U17" s="33">
        <f t="shared" si="4"/>
        <v>2.8018608585324591E-2</v>
      </c>
      <c r="V17" s="61">
        <v>40101</v>
      </c>
      <c r="W17" s="62">
        <v>22755</v>
      </c>
      <c r="X17" s="56">
        <v>1904</v>
      </c>
      <c r="Y17" s="37">
        <f t="shared" si="5"/>
        <v>4.7480112715393631E-2</v>
      </c>
      <c r="Z17" s="1">
        <v>1120</v>
      </c>
      <c r="AA17" s="47">
        <f t="shared" si="6"/>
        <v>0.58823529411764708</v>
      </c>
      <c r="AB17" s="55">
        <v>41338</v>
      </c>
      <c r="AC17" s="56">
        <v>24677</v>
      </c>
      <c r="AD17" s="56">
        <v>628</v>
      </c>
      <c r="AE17" s="37">
        <f t="shared" si="7"/>
        <v>1.5191833180124825E-2</v>
      </c>
      <c r="AF17" s="1">
        <v>376</v>
      </c>
      <c r="AG17" s="31">
        <f t="shared" si="8"/>
        <v>0.59872611464968151</v>
      </c>
    </row>
    <row r="18" spans="1:50" x14ac:dyDescent="0.25">
      <c r="A18" s="145" t="s">
        <v>43</v>
      </c>
      <c r="B18" s="55">
        <v>28681</v>
      </c>
      <c r="C18" s="56">
        <v>81114</v>
      </c>
      <c r="D18" s="56">
        <v>1778</v>
      </c>
      <c r="E18" s="33">
        <f t="shared" si="0"/>
        <v>6.1992259684111435E-2</v>
      </c>
      <c r="F18" s="55">
        <v>29341</v>
      </c>
      <c r="G18" s="56">
        <v>7297</v>
      </c>
      <c r="H18" s="56">
        <v>2190</v>
      </c>
      <c r="I18" s="33">
        <f t="shared" si="1"/>
        <v>7.4639582836304147E-2</v>
      </c>
      <c r="J18" s="55">
        <v>30436</v>
      </c>
      <c r="K18" s="56">
        <v>12335</v>
      </c>
      <c r="L18" s="56">
        <v>2035</v>
      </c>
      <c r="M18" s="33">
        <f t="shared" si="2"/>
        <v>6.6861611249835723E-2</v>
      </c>
      <c r="N18" s="55">
        <v>45237</v>
      </c>
      <c r="O18" s="56">
        <v>22363</v>
      </c>
      <c r="P18" s="56">
        <v>1708</v>
      </c>
      <c r="Q18" s="33">
        <f t="shared" si="3"/>
        <v>3.7756703583349913E-2</v>
      </c>
      <c r="R18" s="66">
        <v>47264</v>
      </c>
      <c r="S18" s="62">
        <v>22891</v>
      </c>
      <c r="T18" s="56">
        <v>1541</v>
      </c>
      <c r="U18" s="33">
        <f t="shared" si="4"/>
        <v>3.2604096140825996E-2</v>
      </c>
      <c r="V18" s="61">
        <v>65600</v>
      </c>
      <c r="W18" s="62">
        <v>30716</v>
      </c>
      <c r="X18" s="56">
        <v>4258</v>
      </c>
      <c r="Y18" s="37">
        <f t="shared" si="5"/>
        <v>6.4908536585365856E-2</v>
      </c>
      <c r="Z18" s="1">
        <v>2300</v>
      </c>
      <c r="AA18" s="47">
        <f t="shared" si="6"/>
        <v>0.54015969938938468</v>
      </c>
      <c r="AB18" s="55">
        <v>69061</v>
      </c>
      <c r="AC18" s="56">
        <v>32879</v>
      </c>
      <c r="AD18" s="56">
        <v>1397</v>
      </c>
      <c r="AE18" s="37">
        <f t="shared" si="7"/>
        <v>2.0228493650540826E-2</v>
      </c>
      <c r="AF18" s="1">
        <v>790</v>
      </c>
      <c r="AG18" s="31">
        <f t="shared" si="8"/>
        <v>0.5654974946313529</v>
      </c>
    </row>
    <row r="19" spans="1:50" x14ac:dyDescent="0.25">
      <c r="A19" s="145" t="s">
        <v>44</v>
      </c>
      <c r="B19" s="55">
        <v>13522</v>
      </c>
      <c r="C19" s="56">
        <v>5697</v>
      </c>
      <c r="D19" s="56">
        <v>712</v>
      </c>
      <c r="E19" s="33">
        <f t="shared" si="0"/>
        <v>5.2654932702262978E-2</v>
      </c>
      <c r="F19" s="55">
        <v>14108</v>
      </c>
      <c r="G19" s="56">
        <v>6463</v>
      </c>
      <c r="H19" s="56">
        <v>941</v>
      </c>
      <c r="I19" s="33">
        <f t="shared" si="1"/>
        <v>6.6699744825630847E-2</v>
      </c>
      <c r="J19" s="55">
        <v>14468</v>
      </c>
      <c r="K19" s="56">
        <v>7948</v>
      </c>
      <c r="L19" s="56">
        <v>721</v>
      </c>
      <c r="M19" s="33">
        <f t="shared" si="2"/>
        <v>4.9834116671274534E-2</v>
      </c>
      <c r="N19" s="55">
        <v>21454</v>
      </c>
      <c r="O19" s="56">
        <v>10580</v>
      </c>
      <c r="P19" s="56">
        <v>607</v>
      </c>
      <c r="Q19" s="33">
        <f t="shared" si="3"/>
        <v>2.8293092197259253E-2</v>
      </c>
      <c r="R19" s="66">
        <v>22927</v>
      </c>
      <c r="S19" s="62">
        <v>12543</v>
      </c>
      <c r="T19" s="56">
        <v>448</v>
      </c>
      <c r="U19" s="33">
        <f t="shared" si="4"/>
        <v>1.9540280019191347E-2</v>
      </c>
      <c r="V19" s="61">
        <v>31429</v>
      </c>
      <c r="W19" s="62">
        <v>16329</v>
      </c>
      <c r="X19" s="56">
        <v>1405</v>
      </c>
      <c r="Y19" s="37">
        <f t="shared" si="5"/>
        <v>4.4703935855420152E-2</v>
      </c>
      <c r="Z19" s="1">
        <v>743</v>
      </c>
      <c r="AA19" s="47">
        <f t="shared" si="6"/>
        <v>0.5288256227758007</v>
      </c>
      <c r="AB19" s="55">
        <v>33428</v>
      </c>
      <c r="AC19" s="56">
        <v>16391</v>
      </c>
      <c r="AD19" s="56">
        <v>538</v>
      </c>
      <c r="AE19" s="37">
        <f t="shared" si="7"/>
        <v>1.6094292210123248E-2</v>
      </c>
      <c r="AF19" s="1">
        <v>302</v>
      </c>
      <c r="AG19" s="31">
        <f t="shared" si="8"/>
        <v>0.56133828996282531</v>
      </c>
    </row>
    <row r="20" spans="1:50" s="2" customFormat="1" ht="15.75" thickBot="1" x14ac:dyDescent="0.3">
      <c r="A20" s="146" t="s">
        <v>45</v>
      </c>
      <c r="B20" s="57">
        <v>5159</v>
      </c>
      <c r="C20" s="58">
        <v>3613</v>
      </c>
      <c r="D20" s="58">
        <v>302</v>
      </c>
      <c r="E20" s="34">
        <f t="shared" si="0"/>
        <v>5.8538476448924209E-2</v>
      </c>
      <c r="F20" s="57">
        <v>5495</v>
      </c>
      <c r="G20" s="58">
        <v>2486</v>
      </c>
      <c r="H20" s="58">
        <v>492</v>
      </c>
      <c r="I20" s="34">
        <f t="shared" si="1"/>
        <v>8.9535941765241128E-2</v>
      </c>
      <c r="J20" s="57">
        <v>5649</v>
      </c>
      <c r="K20" s="58">
        <v>2723</v>
      </c>
      <c r="L20" s="58">
        <v>438</v>
      </c>
      <c r="M20" s="34">
        <f t="shared" si="2"/>
        <v>7.7535847052575671E-2</v>
      </c>
      <c r="N20" s="57">
        <v>8706</v>
      </c>
      <c r="O20" s="58">
        <v>4784</v>
      </c>
      <c r="P20" s="58">
        <v>551</v>
      </c>
      <c r="Q20" s="34">
        <f t="shared" si="3"/>
        <v>6.3289685274523319E-2</v>
      </c>
      <c r="R20" s="67">
        <v>10033</v>
      </c>
      <c r="S20" s="64">
        <v>5650</v>
      </c>
      <c r="T20" s="58">
        <v>358</v>
      </c>
      <c r="U20" s="34">
        <f t="shared" si="4"/>
        <v>3.5682248579687034E-2</v>
      </c>
      <c r="V20" s="63">
        <v>14359</v>
      </c>
      <c r="W20" s="64">
        <v>7345</v>
      </c>
      <c r="X20" s="58">
        <v>1396</v>
      </c>
      <c r="Y20" s="40">
        <f t="shared" si="5"/>
        <v>9.7221254962044715E-2</v>
      </c>
      <c r="Z20" s="2">
        <v>722</v>
      </c>
      <c r="AA20" s="48">
        <f t="shared" si="6"/>
        <v>0.51719197707736386</v>
      </c>
      <c r="AB20" s="57">
        <v>14739</v>
      </c>
      <c r="AC20" s="58">
        <v>7143</v>
      </c>
      <c r="AD20" s="58">
        <v>428</v>
      </c>
      <c r="AE20" s="40">
        <f t="shared" si="7"/>
        <v>2.9038605061401723E-2</v>
      </c>
      <c r="AF20" s="2">
        <v>246</v>
      </c>
      <c r="AG20" s="32">
        <f t="shared" si="8"/>
        <v>0.57476635514018692</v>
      </c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</row>
    <row r="21" spans="1:50" s="3" customFormat="1" ht="15.75" thickBot="1" x14ac:dyDescent="0.3">
      <c r="A21" s="147" t="s">
        <v>48</v>
      </c>
      <c r="B21" s="59">
        <f>SUM(B3:B20)</f>
        <v>336318</v>
      </c>
      <c r="C21" s="60">
        <f>SUM(C3:C20)</f>
        <v>246401</v>
      </c>
      <c r="D21" s="60">
        <f>SUM(D3:D20)</f>
        <v>14512</v>
      </c>
      <c r="E21" s="51">
        <f t="shared" si="0"/>
        <v>4.31496381400936E-2</v>
      </c>
      <c r="F21" s="59">
        <f>SUM(F3:F20)</f>
        <v>346331</v>
      </c>
      <c r="G21" s="60">
        <f>SUM(G3:G20)</f>
        <v>168512</v>
      </c>
      <c r="H21" s="60">
        <f>SUM(H3:H20)</f>
        <v>15553</v>
      </c>
      <c r="I21" s="51">
        <f t="shared" si="1"/>
        <v>4.4907906020541045E-2</v>
      </c>
      <c r="J21" s="59">
        <f>SUM(J3:J20)</f>
        <v>353748</v>
      </c>
      <c r="K21" s="60">
        <f>SUM(K3:K20)</f>
        <v>200376</v>
      </c>
      <c r="L21" s="60">
        <f>SUM(L3:L20)</f>
        <v>13900</v>
      </c>
      <c r="M21" s="51">
        <f t="shared" si="2"/>
        <v>3.9293508373192218E-2</v>
      </c>
      <c r="N21" s="59">
        <f>SUM(N3:N20)</f>
        <v>561956</v>
      </c>
      <c r="O21" s="60">
        <f>SUM(O3:O20)</f>
        <v>331408</v>
      </c>
      <c r="P21" s="60">
        <f>SUM(P3:P20)</f>
        <v>12720</v>
      </c>
      <c r="Q21" s="51">
        <f t="shared" si="3"/>
        <v>2.2635224110072676E-2</v>
      </c>
      <c r="R21" s="59">
        <f>SUM(R3:R20)</f>
        <v>590533</v>
      </c>
      <c r="S21" s="60">
        <f>SUM(S3:S20)</f>
        <v>360784</v>
      </c>
      <c r="T21" s="60">
        <f>SUM(T3:T20)</f>
        <v>11278</v>
      </c>
      <c r="U21" s="51">
        <f t="shared" si="4"/>
        <v>1.9098001297133269E-2</v>
      </c>
      <c r="V21" s="65">
        <f>SUM(V3:V20)</f>
        <v>801832</v>
      </c>
      <c r="W21" s="60">
        <f>SUM(W3:W20)</f>
        <v>440416</v>
      </c>
      <c r="X21" s="60">
        <f>SUM(X3:X20)</f>
        <v>27648</v>
      </c>
      <c r="Y21" s="52">
        <f t="shared" si="5"/>
        <v>3.4481038422013589E-2</v>
      </c>
      <c r="Z21" s="3">
        <f>SUM(Z3:Z20)</f>
        <v>16317</v>
      </c>
      <c r="AA21" s="53">
        <f t="shared" si="6"/>
        <v>0.59016927083333337</v>
      </c>
      <c r="AB21" s="59">
        <f>SUM(AB3:AB20)</f>
        <v>847347</v>
      </c>
      <c r="AC21" s="60">
        <f>SUM(AC3:AC20)</f>
        <v>465016</v>
      </c>
      <c r="AD21" s="60">
        <f>SUM(AD3:AD20)</f>
        <v>10415</v>
      </c>
      <c r="AE21" s="52">
        <f t="shared" si="7"/>
        <v>1.2291304506890329E-2</v>
      </c>
      <c r="AF21" s="3">
        <f>SUM(AF3:AF20)</f>
        <v>6210</v>
      </c>
      <c r="AG21" s="54">
        <f t="shared" si="8"/>
        <v>0.59625540086413831</v>
      </c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</row>
    <row r="22" spans="1:50" s="12" customFormat="1" x14ac:dyDescent="0.25">
      <c r="E22" s="26"/>
      <c r="I22" s="35"/>
      <c r="M22" s="35"/>
      <c r="Q22" s="35"/>
      <c r="U22" s="26"/>
      <c r="Y22" s="35"/>
      <c r="AA22" s="26"/>
      <c r="AE22" s="35"/>
      <c r="AG22" s="49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</row>
    <row r="30" spans="1:50" x14ac:dyDescent="0.25">
      <c r="W30" s="1" t="s">
        <v>50</v>
      </c>
    </row>
  </sheetData>
  <mergeCells count="7">
    <mergeCell ref="B1:E1"/>
    <mergeCell ref="V1:AA1"/>
    <mergeCell ref="AB1:AG1"/>
    <mergeCell ref="N1:Q1"/>
    <mergeCell ref="F1:I1"/>
    <mergeCell ref="J1:M1"/>
    <mergeCell ref="R1:U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5"/>
  <sheetViews>
    <sheetView zoomScale="80" zoomScaleNormal="80" workbookViewId="0">
      <pane xSplit="1" topLeftCell="B1" activePane="topRight" state="frozen"/>
      <selection pane="topRight" activeCell="Q47" sqref="Q47"/>
    </sheetView>
  </sheetViews>
  <sheetFormatPr baseColWidth="10" defaultColWidth="11.5703125" defaultRowHeight="15" x14ac:dyDescent="0.25"/>
  <cols>
    <col min="1" max="1" width="25.7109375" style="69" customWidth="1"/>
    <col min="2" max="3" width="11.5703125" style="70"/>
    <col min="4" max="4" width="13.7109375" style="70" customWidth="1"/>
    <col min="5" max="5" width="11.5703125" style="68"/>
    <col min="6" max="6" width="5.140625" style="68" customWidth="1"/>
    <col min="7" max="8" width="11.5703125" style="70"/>
    <col min="9" max="9" width="12.5703125" style="70" customWidth="1"/>
    <col min="10" max="10" width="11.5703125" style="68"/>
    <col min="11" max="11" width="6.140625" style="68" customWidth="1"/>
    <col min="12" max="13" width="11.5703125" style="70"/>
    <col min="14" max="14" width="13" style="70" customWidth="1"/>
    <col min="15" max="15" width="11.5703125" style="68"/>
    <col min="16" max="16" width="5.28515625" style="68" customWidth="1"/>
    <col min="17" max="17" width="11.5703125" style="70"/>
    <col min="18" max="18" width="14.7109375" style="70" customWidth="1"/>
    <col min="19" max="19" width="11.5703125" style="70"/>
    <col min="20" max="20" width="13.28515625" style="68" customWidth="1"/>
    <col min="21" max="22" width="13.7109375" style="69" customWidth="1"/>
    <col min="23" max="23" width="15.28515625" style="69" customWidth="1"/>
    <col min="24" max="24" width="12" style="68" customWidth="1"/>
    <col min="25" max="25" width="5.85546875" style="70" customWidth="1"/>
    <col min="26" max="26" width="11.5703125" style="70" customWidth="1"/>
    <col min="27" max="28" width="11.5703125" style="70"/>
    <col min="29" max="29" width="11.5703125" style="72"/>
    <col min="30" max="30" width="13.28515625" style="68" customWidth="1"/>
    <col min="31" max="31" width="11.5703125" style="70"/>
    <col min="32" max="32" width="13" style="70" customWidth="1"/>
    <col min="33" max="33" width="11.5703125" style="70"/>
    <col min="34" max="34" width="5" style="68" customWidth="1"/>
    <col min="35" max="35" width="11.5703125" style="74"/>
    <col min="36" max="36" width="11.5703125" style="70"/>
    <col min="37" max="37" width="11.5703125" style="72"/>
    <col min="38" max="38" width="11.5703125" style="68"/>
    <col min="39" max="39" width="12.28515625" style="68" customWidth="1"/>
    <col min="40" max="40" width="11.5703125" style="70"/>
    <col min="41" max="41" width="17.140625" style="70" customWidth="1"/>
    <col min="42" max="42" width="11.5703125" style="70"/>
    <col min="43" max="43" width="13.140625" style="70" customWidth="1"/>
    <col min="44" max="44" width="11.5703125" style="70"/>
    <col min="45" max="45" width="17.7109375" style="70" customWidth="1"/>
    <col min="46" max="46" width="11.5703125" style="73" customWidth="1"/>
    <col min="47" max="47" width="5.7109375" style="71" customWidth="1"/>
    <col min="48" max="49" width="11.5703125" style="70"/>
    <col min="50" max="50" width="11.5703125" style="73"/>
    <col min="51" max="51" width="11.5703125" style="71"/>
    <col min="52" max="52" width="13.140625" style="69" customWidth="1"/>
    <col min="53" max="53" width="11.5703125" style="69"/>
    <col min="54" max="54" width="18.42578125" style="69" customWidth="1"/>
    <col min="55" max="55" width="11.5703125" style="69"/>
    <col min="56" max="56" width="12.7109375" style="69" customWidth="1"/>
    <col min="57" max="57" width="11.5703125" style="69"/>
    <col min="58" max="58" width="17.28515625" style="69" customWidth="1"/>
    <col min="59" max="16384" width="11.5703125" style="69"/>
  </cols>
  <sheetData>
    <row r="1" spans="1:59" s="151" customFormat="1" ht="21.75" thickBot="1" x14ac:dyDescent="0.4">
      <c r="A1" s="150" t="s">
        <v>56</v>
      </c>
      <c r="B1" s="160">
        <v>1900</v>
      </c>
      <c r="C1" s="160"/>
      <c r="D1" s="160"/>
      <c r="E1" s="160"/>
      <c r="F1" s="162"/>
      <c r="G1" s="160">
        <v>1903</v>
      </c>
      <c r="H1" s="160"/>
      <c r="I1" s="160"/>
      <c r="J1" s="161"/>
      <c r="K1" s="162"/>
      <c r="L1" s="159">
        <v>1906</v>
      </c>
      <c r="M1" s="160"/>
      <c r="N1" s="160"/>
      <c r="O1" s="161"/>
      <c r="P1" s="162"/>
      <c r="Q1" s="160">
        <v>1909</v>
      </c>
      <c r="R1" s="160"/>
      <c r="S1" s="160"/>
      <c r="T1" s="160"/>
      <c r="U1" s="160"/>
      <c r="V1" s="160"/>
      <c r="W1" s="160"/>
      <c r="X1" s="161"/>
      <c r="Y1" s="162"/>
      <c r="Z1" s="160">
        <v>1912</v>
      </c>
      <c r="AA1" s="160"/>
      <c r="AB1" s="160"/>
      <c r="AC1" s="160"/>
      <c r="AD1" s="160"/>
      <c r="AE1" s="160"/>
      <c r="AF1" s="160"/>
      <c r="AG1" s="161"/>
      <c r="AH1" s="162"/>
      <c r="AI1" s="159">
        <v>1915</v>
      </c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1"/>
      <c r="AU1" s="164"/>
      <c r="AV1" s="159">
        <v>1918</v>
      </c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1"/>
    </row>
    <row r="2" spans="1:59" s="111" customFormat="1" ht="90.75" thickBot="1" x14ac:dyDescent="0.3">
      <c r="A2" s="139" t="s">
        <v>98</v>
      </c>
      <c r="B2" s="138" t="s">
        <v>3</v>
      </c>
      <c r="C2" s="130" t="s">
        <v>2</v>
      </c>
      <c r="D2" s="128" t="s">
        <v>28</v>
      </c>
      <c r="E2" s="133" t="s">
        <v>53</v>
      </c>
      <c r="F2" s="163"/>
      <c r="G2" s="138" t="s">
        <v>3</v>
      </c>
      <c r="H2" s="130" t="s">
        <v>2</v>
      </c>
      <c r="I2" s="128" t="s">
        <v>28</v>
      </c>
      <c r="J2" s="133" t="s">
        <v>53</v>
      </c>
      <c r="K2" s="164"/>
      <c r="L2" s="134" t="s">
        <v>3</v>
      </c>
      <c r="M2" s="130" t="s">
        <v>2</v>
      </c>
      <c r="N2" s="128" t="s">
        <v>28</v>
      </c>
      <c r="O2" s="133" t="s">
        <v>53</v>
      </c>
      <c r="P2" s="164"/>
      <c r="Q2" s="127" t="s">
        <v>3</v>
      </c>
      <c r="R2" s="128" t="s">
        <v>94</v>
      </c>
      <c r="S2" s="129" t="s">
        <v>2</v>
      </c>
      <c r="T2" s="130" t="s">
        <v>94</v>
      </c>
      <c r="U2" s="131" t="s">
        <v>54</v>
      </c>
      <c r="V2" s="128" t="s">
        <v>94</v>
      </c>
      <c r="W2" s="132" t="s">
        <v>53</v>
      </c>
      <c r="X2" s="133" t="s">
        <v>94</v>
      </c>
      <c r="Y2" s="164"/>
      <c r="Z2" s="134" t="s">
        <v>3</v>
      </c>
      <c r="AA2" s="128" t="s">
        <v>99</v>
      </c>
      <c r="AB2" s="130" t="s">
        <v>2</v>
      </c>
      <c r="AC2" s="130" t="s">
        <v>99</v>
      </c>
      <c r="AD2" s="128" t="s">
        <v>54</v>
      </c>
      <c r="AE2" s="128" t="s">
        <v>99</v>
      </c>
      <c r="AF2" s="132" t="s">
        <v>53</v>
      </c>
      <c r="AG2" s="133" t="s">
        <v>99</v>
      </c>
      <c r="AH2" s="164"/>
      <c r="AI2" s="134" t="s">
        <v>3</v>
      </c>
      <c r="AJ2" s="128" t="s">
        <v>94</v>
      </c>
      <c r="AK2" s="130" t="s">
        <v>2</v>
      </c>
      <c r="AL2" s="130" t="s">
        <v>94</v>
      </c>
      <c r="AM2" s="128" t="s">
        <v>54</v>
      </c>
      <c r="AN2" s="128" t="s">
        <v>94</v>
      </c>
      <c r="AO2" s="132" t="s">
        <v>52</v>
      </c>
      <c r="AP2" s="132" t="s">
        <v>94</v>
      </c>
      <c r="AQ2" s="135" t="s">
        <v>49</v>
      </c>
      <c r="AR2" s="135" t="s">
        <v>94</v>
      </c>
      <c r="AS2" s="132" t="s">
        <v>51</v>
      </c>
      <c r="AT2" s="133" t="s">
        <v>94</v>
      </c>
      <c r="AU2" s="164"/>
      <c r="AV2" s="134" t="s">
        <v>3</v>
      </c>
      <c r="AW2" s="128" t="s">
        <v>95</v>
      </c>
      <c r="AX2" s="130" t="s">
        <v>2</v>
      </c>
      <c r="AY2" s="130" t="s">
        <v>95</v>
      </c>
      <c r="AZ2" s="128" t="s">
        <v>1</v>
      </c>
      <c r="BA2" s="128" t="s">
        <v>95</v>
      </c>
      <c r="BB2" s="132" t="s">
        <v>52</v>
      </c>
      <c r="BC2" s="136" t="s">
        <v>95</v>
      </c>
      <c r="BD2" s="135" t="s">
        <v>49</v>
      </c>
      <c r="BE2" s="128" t="s">
        <v>95</v>
      </c>
      <c r="BF2" s="132" t="s">
        <v>51</v>
      </c>
      <c r="BG2" s="137" t="s">
        <v>95</v>
      </c>
    </row>
    <row r="3" spans="1:59" ht="15.75" x14ac:dyDescent="0.25">
      <c r="A3" s="140" t="s">
        <v>57</v>
      </c>
      <c r="B3" s="105">
        <v>1738</v>
      </c>
      <c r="C3" s="87">
        <v>1326</v>
      </c>
      <c r="D3" s="86">
        <v>55</v>
      </c>
      <c r="E3" s="102">
        <f>D3/B3</f>
        <v>3.1645569620253167E-2</v>
      </c>
      <c r="F3" s="165"/>
      <c r="G3" s="105">
        <v>1882</v>
      </c>
      <c r="H3" s="87">
        <v>1330</v>
      </c>
      <c r="I3" s="86">
        <v>82</v>
      </c>
      <c r="J3" s="102">
        <f t="shared" ref="J3:J14" si="0">I3/G3</f>
        <v>4.3570669500531352E-2</v>
      </c>
      <c r="K3" s="164"/>
      <c r="L3" s="105">
        <v>1985</v>
      </c>
      <c r="M3" s="87">
        <v>1655</v>
      </c>
      <c r="N3" s="86">
        <v>108</v>
      </c>
      <c r="O3" s="102">
        <f>N3/L3</f>
        <v>5.4408060453400506E-2</v>
      </c>
      <c r="P3" s="162"/>
      <c r="Q3" s="105">
        <v>3586</v>
      </c>
      <c r="R3" s="86">
        <v>3586</v>
      </c>
      <c r="S3" s="87">
        <v>2947</v>
      </c>
      <c r="T3" s="87">
        <v>2947</v>
      </c>
      <c r="U3" s="86">
        <v>113</v>
      </c>
      <c r="V3" s="86">
        <v>113</v>
      </c>
      <c r="W3" s="88">
        <f>V3/T3</f>
        <v>3.8344078724126228E-2</v>
      </c>
      <c r="X3" s="102">
        <f t="shared" ref="X3:X14" si="1">V3/R3</f>
        <v>3.1511433351924148E-2</v>
      </c>
      <c r="Y3" s="162"/>
      <c r="Z3" s="105">
        <v>3689</v>
      </c>
      <c r="AA3" s="86">
        <v>3689</v>
      </c>
      <c r="AB3" s="87">
        <v>3136</v>
      </c>
      <c r="AC3" s="87">
        <v>3136</v>
      </c>
      <c r="AD3" s="86">
        <v>105</v>
      </c>
      <c r="AE3" s="86">
        <v>105</v>
      </c>
      <c r="AF3" s="89">
        <f>AE3/AC3</f>
        <v>3.3482142857142856E-2</v>
      </c>
      <c r="AG3" s="102">
        <f t="shared" ref="AG3:AG14" si="2">AE3/AA3</f>
        <v>2.8462998102466792E-2</v>
      </c>
      <c r="AH3" s="162"/>
      <c r="AI3" s="105">
        <v>4898</v>
      </c>
      <c r="AJ3" s="86">
        <v>4898</v>
      </c>
      <c r="AK3" s="87">
        <v>3979</v>
      </c>
      <c r="AL3" s="87">
        <v>3979</v>
      </c>
      <c r="AM3" s="86">
        <v>324</v>
      </c>
      <c r="AN3" s="86">
        <v>324</v>
      </c>
      <c r="AO3" s="89">
        <f>AM3/AI3</f>
        <v>6.6149448754593707E-2</v>
      </c>
      <c r="AP3" s="88">
        <f>AN3/AJ3</f>
        <v>6.6149448754593707E-2</v>
      </c>
      <c r="AQ3" s="90">
        <v>233</v>
      </c>
      <c r="AR3" s="86">
        <v>233</v>
      </c>
      <c r="AS3" s="89">
        <f>AQ3/AM3</f>
        <v>0.71913580246913578</v>
      </c>
      <c r="AT3" s="102">
        <f>AR3/AN3</f>
        <v>0.71913580246913578</v>
      </c>
      <c r="AU3" s="162"/>
      <c r="AV3" s="105">
        <v>4860</v>
      </c>
      <c r="AW3" s="86">
        <v>4860</v>
      </c>
      <c r="AX3" s="87">
        <v>4062</v>
      </c>
      <c r="AY3" s="87">
        <v>4062</v>
      </c>
      <c r="AZ3" s="86">
        <v>99</v>
      </c>
      <c r="BA3" s="86">
        <v>99</v>
      </c>
      <c r="BB3" s="89">
        <f>AZ3/AV3</f>
        <v>2.0370370370370372E-2</v>
      </c>
      <c r="BC3" s="91">
        <f>BA3/AW3</f>
        <v>2.0370370370370372E-2</v>
      </c>
      <c r="BD3" s="86">
        <v>75</v>
      </c>
      <c r="BE3" s="86">
        <v>75</v>
      </c>
      <c r="BF3" s="92">
        <f>BD3/AZ3</f>
        <v>0.75757575757575757</v>
      </c>
      <c r="BG3" s="97">
        <f>BE3/BA3</f>
        <v>0.75757575757575757</v>
      </c>
    </row>
    <row r="4" spans="1:59" ht="15.75" x14ac:dyDescent="0.25">
      <c r="A4" s="141" t="s">
        <v>58</v>
      </c>
      <c r="B4" s="106">
        <v>959</v>
      </c>
      <c r="C4" s="62">
        <v>742</v>
      </c>
      <c r="D4" s="75">
        <v>0</v>
      </c>
      <c r="E4" s="103"/>
      <c r="F4" s="166"/>
      <c r="G4" s="106">
        <v>1140</v>
      </c>
      <c r="H4" s="62">
        <v>854</v>
      </c>
      <c r="I4" s="75">
        <v>58</v>
      </c>
      <c r="J4" s="103">
        <f t="shared" si="0"/>
        <v>5.0877192982456139E-2</v>
      </c>
      <c r="K4" s="164"/>
      <c r="L4" s="106">
        <v>1385</v>
      </c>
      <c r="M4" s="62">
        <v>1158</v>
      </c>
      <c r="N4" s="75">
        <v>42</v>
      </c>
      <c r="O4" s="103">
        <f t="shared" ref="O4:O45" si="3">N4/L4</f>
        <v>3.032490974729242E-2</v>
      </c>
      <c r="P4" s="164"/>
      <c r="Q4" s="106">
        <v>2864</v>
      </c>
      <c r="R4" s="75">
        <v>2864</v>
      </c>
      <c r="S4" s="62">
        <v>2473</v>
      </c>
      <c r="T4" s="62">
        <v>2473</v>
      </c>
      <c r="U4" s="75">
        <v>48</v>
      </c>
      <c r="V4" s="75">
        <v>48</v>
      </c>
      <c r="W4" s="76">
        <f>V4/T4</f>
        <v>1.9409623938536191E-2</v>
      </c>
      <c r="X4" s="103">
        <f t="shared" si="1"/>
        <v>1.6759776536312849E-2</v>
      </c>
      <c r="Y4" s="164"/>
      <c r="Z4" s="106">
        <v>3512</v>
      </c>
      <c r="AA4" s="75">
        <v>3512</v>
      </c>
      <c r="AB4" s="62">
        <v>2805</v>
      </c>
      <c r="AC4" s="62">
        <v>2805</v>
      </c>
      <c r="AD4" s="75">
        <v>48</v>
      </c>
      <c r="AE4" s="75">
        <v>48</v>
      </c>
      <c r="AF4" s="77">
        <f t="shared" ref="AF4:AF5" si="4">AE4/AC4</f>
        <v>1.7112299465240642E-2</v>
      </c>
      <c r="AG4" s="103">
        <f t="shared" si="2"/>
        <v>1.366742596810934E-2</v>
      </c>
      <c r="AH4" s="164"/>
      <c r="AI4" s="106">
        <v>4194</v>
      </c>
      <c r="AJ4" s="75">
        <v>4194</v>
      </c>
      <c r="AK4" s="62">
        <v>3608</v>
      </c>
      <c r="AL4" s="62">
        <v>3608</v>
      </c>
      <c r="AM4" s="75">
        <v>219</v>
      </c>
      <c r="AN4" s="75">
        <v>219</v>
      </c>
      <c r="AO4" s="77">
        <f t="shared" ref="AO4:AO42" si="5">AM4/AI4</f>
        <v>5.2217453505007151E-2</v>
      </c>
      <c r="AP4" s="76">
        <f>AN4/AJ4</f>
        <v>5.2217453505007151E-2</v>
      </c>
      <c r="AQ4" s="78">
        <v>167</v>
      </c>
      <c r="AR4" s="75">
        <v>167</v>
      </c>
      <c r="AS4" s="77">
        <f t="shared" ref="AS4:AS5" si="6">AQ4/AM4</f>
        <v>0.76255707762557079</v>
      </c>
      <c r="AT4" s="103">
        <f t="shared" ref="AT4:AT34" si="7">AR4/AN4</f>
        <v>0.76255707762557079</v>
      </c>
      <c r="AU4" s="164"/>
      <c r="AV4" s="106">
        <v>4311</v>
      </c>
      <c r="AW4" s="75">
        <v>4311</v>
      </c>
      <c r="AX4" s="62">
        <v>3760</v>
      </c>
      <c r="AY4" s="62">
        <v>3760</v>
      </c>
      <c r="AZ4" s="75">
        <v>36</v>
      </c>
      <c r="BA4" s="75">
        <v>36</v>
      </c>
      <c r="BB4" s="77">
        <f>AZ4/AV4</f>
        <v>8.350730688935281E-3</v>
      </c>
      <c r="BC4" s="79">
        <f t="shared" ref="BC4:BC45" si="8">BA4/AW4</f>
        <v>8.350730688935281E-3</v>
      </c>
      <c r="BD4" s="75">
        <v>31</v>
      </c>
      <c r="BE4" s="75">
        <v>31</v>
      </c>
      <c r="BF4" s="80">
        <f>BD4/AZ4</f>
        <v>0.86111111111111116</v>
      </c>
      <c r="BG4" s="99">
        <f t="shared" ref="BG4:BG45" si="9">BE4/BA4</f>
        <v>0.86111111111111116</v>
      </c>
    </row>
    <row r="5" spans="1:59" ht="15.75" x14ac:dyDescent="0.25">
      <c r="A5" s="141" t="s">
        <v>59</v>
      </c>
      <c r="B5" s="106">
        <v>2365</v>
      </c>
      <c r="C5" s="62">
        <v>1554</v>
      </c>
      <c r="D5" s="75">
        <v>83</v>
      </c>
      <c r="E5" s="103">
        <f t="shared" ref="E5:E45" si="10">D5/B5</f>
        <v>3.5095137420718819E-2</v>
      </c>
      <c r="F5" s="166"/>
      <c r="G5" s="106">
        <v>2470</v>
      </c>
      <c r="H5" s="62">
        <v>1712</v>
      </c>
      <c r="I5" s="75">
        <v>108</v>
      </c>
      <c r="J5" s="103">
        <f t="shared" si="0"/>
        <v>4.3724696356275301E-2</v>
      </c>
      <c r="K5" s="164"/>
      <c r="L5" s="106">
        <v>2708</v>
      </c>
      <c r="M5" s="62">
        <v>2159</v>
      </c>
      <c r="N5" s="75">
        <v>109</v>
      </c>
      <c r="O5" s="103">
        <f t="shared" si="3"/>
        <v>4.0251107828655833E-2</v>
      </c>
      <c r="P5" s="164"/>
      <c r="Q5" s="106">
        <v>4751</v>
      </c>
      <c r="R5" s="75">
        <v>4751</v>
      </c>
      <c r="S5" s="62">
        <v>3544</v>
      </c>
      <c r="T5" s="62">
        <v>3544</v>
      </c>
      <c r="U5" s="75">
        <v>108</v>
      </c>
      <c r="V5" s="75">
        <v>108</v>
      </c>
      <c r="W5" s="76">
        <f>V5/T5</f>
        <v>3.0474040632054177E-2</v>
      </c>
      <c r="X5" s="103">
        <f t="shared" si="1"/>
        <v>2.2732056409177016E-2</v>
      </c>
      <c r="Y5" s="164"/>
      <c r="Z5" s="106">
        <v>4879</v>
      </c>
      <c r="AA5" s="75">
        <v>4879</v>
      </c>
      <c r="AB5" s="62">
        <v>3940</v>
      </c>
      <c r="AC5" s="62">
        <v>3940</v>
      </c>
      <c r="AD5" s="75">
        <v>110</v>
      </c>
      <c r="AE5" s="75">
        <v>110</v>
      </c>
      <c r="AF5" s="77">
        <f t="shared" si="4"/>
        <v>2.7918781725888325E-2</v>
      </c>
      <c r="AG5" s="103">
        <f t="shared" si="2"/>
        <v>2.2545603607296578E-2</v>
      </c>
      <c r="AH5" s="164"/>
      <c r="AI5" s="106">
        <v>6588</v>
      </c>
      <c r="AJ5" s="75">
        <v>6588</v>
      </c>
      <c r="AK5" s="62">
        <v>4807</v>
      </c>
      <c r="AL5" s="62">
        <v>4807</v>
      </c>
      <c r="AM5" s="75">
        <v>392</v>
      </c>
      <c r="AN5" s="75">
        <v>392</v>
      </c>
      <c r="AO5" s="77">
        <f t="shared" si="5"/>
        <v>5.9502125075895571E-2</v>
      </c>
      <c r="AP5" s="76">
        <f>AN5/AJ5</f>
        <v>5.9502125075895571E-2</v>
      </c>
      <c r="AQ5" s="78">
        <v>286</v>
      </c>
      <c r="AR5" s="75">
        <v>286</v>
      </c>
      <c r="AS5" s="77">
        <f t="shared" si="6"/>
        <v>0.72959183673469385</v>
      </c>
      <c r="AT5" s="103">
        <f t="shared" si="7"/>
        <v>0.72959183673469385</v>
      </c>
      <c r="AU5" s="164"/>
      <c r="AV5" s="106">
        <v>6992</v>
      </c>
      <c r="AW5" s="75">
        <v>6992</v>
      </c>
      <c r="AX5" s="62">
        <v>5375</v>
      </c>
      <c r="AY5" s="62">
        <v>5375</v>
      </c>
      <c r="AZ5" s="75">
        <v>175</v>
      </c>
      <c r="BA5" s="75">
        <v>175</v>
      </c>
      <c r="BB5" s="77">
        <f t="shared" ref="BB5:BB45" si="11">AZ5/AV5</f>
        <v>2.5028604118993134E-2</v>
      </c>
      <c r="BC5" s="79">
        <f t="shared" si="8"/>
        <v>2.5028604118993134E-2</v>
      </c>
      <c r="BD5" s="75">
        <v>152</v>
      </c>
      <c r="BE5" s="75">
        <v>152</v>
      </c>
      <c r="BF5" s="80">
        <f>BD5/AZ5</f>
        <v>0.86857142857142855</v>
      </c>
      <c r="BG5" s="99">
        <f t="shared" si="9"/>
        <v>0.86857142857142855</v>
      </c>
    </row>
    <row r="6" spans="1:59" ht="15.75" x14ac:dyDescent="0.25">
      <c r="A6" s="141" t="s">
        <v>60</v>
      </c>
      <c r="B6" s="106">
        <v>1499</v>
      </c>
      <c r="C6" s="62">
        <v>1036</v>
      </c>
      <c r="D6" s="75">
        <v>78</v>
      </c>
      <c r="E6" s="103">
        <f t="shared" si="10"/>
        <v>5.2034689793195463E-2</v>
      </c>
      <c r="F6" s="166"/>
      <c r="G6" s="106">
        <v>1559</v>
      </c>
      <c r="H6" s="62">
        <v>1112</v>
      </c>
      <c r="I6" s="75">
        <v>80</v>
      </c>
      <c r="J6" s="103">
        <f t="shared" si="0"/>
        <v>5.1314945477870431E-2</v>
      </c>
      <c r="K6" s="164"/>
      <c r="L6" s="106">
        <v>1584</v>
      </c>
      <c r="M6" s="62">
        <v>1297</v>
      </c>
      <c r="N6" s="75">
        <v>84</v>
      </c>
      <c r="O6" s="103">
        <f t="shared" si="3"/>
        <v>5.3030303030303032E-2</v>
      </c>
      <c r="P6" s="164"/>
      <c r="Q6" s="186">
        <v>3549</v>
      </c>
      <c r="R6" s="75">
        <v>2764</v>
      </c>
      <c r="S6" s="187">
        <v>2867</v>
      </c>
      <c r="T6" s="62">
        <v>2273</v>
      </c>
      <c r="U6" s="188">
        <v>114</v>
      </c>
      <c r="V6" s="75">
        <v>88</v>
      </c>
      <c r="W6" s="189">
        <v>3.1511433351924148E-2</v>
      </c>
      <c r="X6" s="103">
        <f t="shared" si="1"/>
        <v>3.1837916063675829E-2</v>
      </c>
      <c r="Y6" s="164"/>
      <c r="Z6" s="174">
        <f>AA6+AA7</f>
        <v>3624</v>
      </c>
      <c r="AA6" s="75">
        <v>2862</v>
      </c>
      <c r="AB6" s="172">
        <f>AC6+AC7</f>
        <v>2879</v>
      </c>
      <c r="AC6" s="62">
        <v>2355</v>
      </c>
      <c r="AD6" s="170">
        <f>AE6+AE7</f>
        <v>73</v>
      </c>
      <c r="AE6" s="75">
        <v>73</v>
      </c>
      <c r="AF6" s="168">
        <f>AE6/AC6</f>
        <v>3.0997876857749469E-2</v>
      </c>
      <c r="AG6" s="103">
        <f t="shared" si="2"/>
        <v>2.5506638714185886E-2</v>
      </c>
      <c r="AH6" s="164"/>
      <c r="AI6" s="174">
        <f>AJ6+AJ7</f>
        <v>5059</v>
      </c>
      <c r="AJ6" s="75">
        <v>4006</v>
      </c>
      <c r="AK6" s="172">
        <f>AL6+AL7</f>
        <v>3999</v>
      </c>
      <c r="AL6" s="62">
        <v>3208</v>
      </c>
      <c r="AM6" s="170">
        <f>AN6+AN7</f>
        <v>229</v>
      </c>
      <c r="AN6" s="75">
        <v>184</v>
      </c>
      <c r="AO6" s="168">
        <f t="shared" si="5"/>
        <v>4.5265862818738879E-2</v>
      </c>
      <c r="AP6" s="76">
        <f>AN6/AL6</f>
        <v>5.7356608478802994E-2</v>
      </c>
      <c r="AQ6" s="177">
        <f>AR6+AR7</f>
        <v>154</v>
      </c>
      <c r="AR6" s="75">
        <v>126</v>
      </c>
      <c r="AS6" s="168">
        <f>AQ6/AM6</f>
        <v>0.67248908296943233</v>
      </c>
      <c r="AT6" s="103">
        <f t="shared" si="7"/>
        <v>0.68478260869565222</v>
      </c>
      <c r="AU6" s="164"/>
      <c r="AV6" s="174">
        <f>AW6+AW7</f>
        <v>5367</v>
      </c>
      <c r="AW6" s="75">
        <v>4255</v>
      </c>
      <c r="AX6" s="172">
        <f>AY6+AY7</f>
        <v>4635</v>
      </c>
      <c r="AY6" s="62">
        <v>3651</v>
      </c>
      <c r="AZ6" s="170">
        <f>BA6+BA7</f>
        <v>92</v>
      </c>
      <c r="BA6" s="75">
        <v>77</v>
      </c>
      <c r="BB6" s="168">
        <f t="shared" si="11"/>
        <v>1.7141792435252469E-2</v>
      </c>
      <c r="BC6" s="79">
        <f t="shared" si="8"/>
        <v>1.8096357226792009E-2</v>
      </c>
      <c r="BD6" s="170">
        <f>BE6+BE7</f>
        <v>69</v>
      </c>
      <c r="BE6" s="75">
        <v>57</v>
      </c>
      <c r="BF6" s="184">
        <v>0.75757575757575757</v>
      </c>
      <c r="BG6" s="99">
        <f t="shared" si="9"/>
        <v>0.74025974025974028</v>
      </c>
    </row>
    <row r="7" spans="1:59" ht="15.75" x14ac:dyDescent="0.25">
      <c r="A7" s="141" t="s">
        <v>61</v>
      </c>
      <c r="B7" s="106">
        <v>414</v>
      </c>
      <c r="C7" s="62">
        <v>37</v>
      </c>
      <c r="D7" s="75">
        <v>9</v>
      </c>
      <c r="E7" s="103">
        <f t="shared" si="10"/>
        <v>2.1739130434782608E-2</v>
      </c>
      <c r="F7" s="166"/>
      <c r="G7" s="106">
        <v>424</v>
      </c>
      <c r="H7" s="62">
        <v>64</v>
      </c>
      <c r="I7" s="75">
        <v>16</v>
      </c>
      <c r="J7" s="103">
        <f t="shared" si="0"/>
        <v>3.7735849056603772E-2</v>
      </c>
      <c r="K7" s="164"/>
      <c r="L7" s="106">
        <v>422</v>
      </c>
      <c r="M7" s="62">
        <v>279</v>
      </c>
      <c r="N7" s="75">
        <v>20</v>
      </c>
      <c r="O7" s="103">
        <f t="shared" si="3"/>
        <v>4.7393364928909949E-2</v>
      </c>
      <c r="P7" s="164"/>
      <c r="Q7" s="186"/>
      <c r="R7" s="75">
        <v>785</v>
      </c>
      <c r="S7" s="187"/>
      <c r="T7" s="62">
        <v>594</v>
      </c>
      <c r="U7" s="188"/>
      <c r="V7" s="75">
        <v>26</v>
      </c>
      <c r="W7" s="189"/>
      <c r="X7" s="103">
        <f t="shared" si="1"/>
        <v>3.3121019108280254E-2</v>
      </c>
      <c r="Y7" s="164"/>
      <c r="Z7" s="174"/>
      <c r="AA7" s="75">
        <v>762</v>
      </c>
      <c r="AB7" s="172"/>
      <c r="AC7" s="62">
        <v>524</v>
      </c>
      <c r="AD7" s="170"/>
      <c r="AE7" s="75">
        <v>0</v>
      </c>
      <c r="AF7" s="168"/>
      <c r="AG7" s="103">
        <f t="shared" si="2"/>
        <v>0</v>
      </c>
      <c r="AH7" s="164"/>
      <c r="AI7" s="174"/>
      <c r="AJ7" s="75">
        <v>1053</v>
      </c>
      <c r="AK7" s="172"/>
      <c r="AL7" s="62">
        <v>791</v>
      </c>
      <c r="AM7" s="170"/>
      <c r="AN7" s="75">
        <v>45</v>
      </c>
      <c r="AO7" s="168"/>
      <c r="AP7" s="76">
        <f>AN7/AL7</f>
        <v>5.6890012642225034E-2</v>
      </c>
      <c r="AQ7" s="177"/>
      <c r="AR7" s="75">
        <v>28</v>
      </c>
      <c r="AS7" s="168"/>
      <c r="AT7" s="103">
        <f t="shared" si="7"/>
        <v>0.62222222222222223</v>
      </c>
      <c r="AU7" s="164"/>
      <c r="AV7" s="174"/>
      <c r="AW7" s="75">
        <v>1112</v>
      </c>
      <c r="AX7" s="172"/>
      <c r="AY7" s="62">
        <v>984</v>
      </c>
      <c r="AZ7" s="170"/>
      <c r="BA7" s="75">
        <v>15</v>
      </c>
      <c r="BB7" s="168"/>
      <c r="BC7" s="79">
        <f t="shared" si="8"/>
        <v>1.3489208633093525E-2</v>
      </c>
      <c r="BD7" s="170"/>
      <c r="BE7" s="75">
        <v>12</v>
      </c>
      <c r="BF7" s="184"/>
      <c r="BG7" s="99">
        <f t="shared" si="9"/>
        <v>0.8</v>
      </c>
    </row>
    <row r="8" spans="1:59" ht="15.75" x14ac:dyDescent="0.25">
      <c r="A8" s="141" t="s">
        <v>62</v>
      </c>
      <c r="B8" s="106">
        <v>40195</v>
      </c>
      <c r="C8" s="62">
        <v>25187</v>
      </c>
      <c r="D8" s="75">
        <v>2584</v>
      </c>
      <c r="E8" s="103">
        <f t="shared" si="10"/>
        <v>6.4286602811294932E-2</v>
      </c>
      <c r="F8" s="166"/>
      <c r="G8" s="106">
        <v>40785</v>
      </c>
      <c r="H8" s="62">
        <v>25071</v>
      </c>
      <c r="I8" s="75">
        <v>3387</v>
      </c>
      <c r="J8" s="103">
        <f t="shared" si="0"/>
        <v>8.3045237219566012E-2</v>
      </c>
      <c r="K8" s="164"/>
      <c r="L8" s="106">
        <v>41664</v>
      </c>
      <c r="M8" s="62">
        <v>27795</v>
      </c>
      <c r="N8" s="75">
        <v>4008</v>
      </c>
      <c r="O8" s="103">
        <f t="shared" si="3"/>
        <v>9.619815668202765E-2</v>
      </c>
      <c r="P8" s="164"/>
      <c r="Q8" s="106">
        <v>81949</v>
      </c>
      <c r="R8" s="75">
        <v>81949</v>
      </c>
      <c r="S8" s="62">
        <v>52620</v>
      </c>
      <c r="T8" s="62">
        <v>52620</v>
      </c>
      <c r="U8" s="75">
        <v>3048</v>
      </c>
      <c r="V8" s="75">
        <v>3048</v>
      </c>
      <c r="W8" s="76">
        <f>V8/T8</f>
        <v>5.792474344355758E-2</v>
      </c>
      <c r="X8" s="103">
        <f t="shared" si="1"/>
        <v>3.7193864476686718E-2</v>
      </c>
      <c r="Y8" s="164"/>
      <c r="Z8" s="106">
        <v>89080</v>
      </c>
      <c r="AA8" s="75">
        <v>89080</v>
      </c>
      <c r="AB8" s="62">
        <v>59261</v>
      </c>
      <c r="AC8" s="62">
        <v>59261</v>
      </c>
      <c r="AD8" s="75">
        <v>3056</v>
      </c>
      <c r="AE8" s="75">
        <v>3056</v>
      </c>
      <c r="AF8" s="77"/>
      <c r="AG8" s="103">
        <f t="shared" si="2"/>
        <v>3.4306241580601707E-2</v>
      </c>
      <c r="AH8" s="164"/>
      <c r="AI8" s="106">
        <v>120747</v>
      </c>
      <c r="AJ8" s="75">
        <v>120747</v>
      </c>
      <c r="AK8" s="62">
        <v>77295</v>
      </c>
      <c r="AL8" s="62">
        <v>77295</v>
      </c>
      <c r="AM8" s="75">
        <v>8541</v>
      </c>
      <c r="AN8" s="75">
        <v>8541</v>
      </c>
      <c r="AO8" s="77">
        <f t="shared" si="5"/>
        <v>7.0734676637928887E-2</v>
      </c>
      <c r="AP8" s="76">
        <f>AN8/AJ8</f>
        <v>7.0734676637928887E-2</v>
      </c>
      <c r="AQ8" s="78">
        <v>5864</v>
      </c>
      <c r="AR8" s="75">
        <v>5864</v>
      </c>
      <c r="AS8" s="77">
        <f>AQ8/AM8</f>
        <v>0.68657065917339888</v>
      </c>
      <c r="AT8" s="103">
        <f t="shared" si="7"/>
        <v>0.68657065917339888</v>
      </c>
      <c r="AU8" s="164"/>
      <c r="AV8" s="106">
        <v>126951</v>
      </c>
      <c r="AW8" s="75">
        <v>126951</v>
      </c>
      <c r="AX8" s="62">
        <v>84714</v>
      </c>
      <c r="AY8" s="62">
        <v>84714</v>
      </c>
      <c r="AZ8" s="75">
        <v>1779</v>
      </c>
      <c r="BA8" s="75">
        <v>1779</v>
      </c>
      <c r="BB8" s="77">
        <f t="shared" si="11"/>
        <v>1.4013280714606422E-2</v>
      </c>
      <c r="BC8" s="79">
        <f t="shared" si="8"/>
        <v>1.4013280714606422E-2</v>
      </c>
      <c r="BD8" s="75">
        <v>1203</v>
      </c>
      <c r="BE8" s="75">
        <v>1203</v>
      </c>
      <c r="BF8" s="80">
        <f>BD8/AZ8</f>
        <v>0.67622259696458686</v>
      </c>
      <c r="BG8" s="99">
        <f t="shared" si="9"/>
        <v>0.67622259696458686</v>
      </c>
    </row>
    <row r="9" spans="1:59" ht="15.75" x14ac:dyDescent="0.25">
      <c r="A9" s="141" t="s">
        <v>63</v>
      </c>
      <c r="B9" s="106">
        <v>266</v>
      </c>
      <c r="C9" s="62">
        <v>190</v>
      </c>
      <c r="D9" s="75">
        <v>11</v>
      </c>
      <c r="E9" s="103">
        <f t="shared" si="10"/>
        <v>4.1353383458646614E-2</v>
      </c>
      <c r="F9" s="166"/>
      <c r="G9" s="106">
        <v>991</v>
      </c>
      <c r="H9" s="62">
        <v>765</v>
      </c>
      <c r="I9" s="75">
        <v>33</v>
      </c>
      <c r="J9" s="103">
        <f t="shared" si="0"/>
        <v>3.3299697275479316E-2</v>
      </c>
      <c r="K9" s="164"/>
      <c r="L9" s="106">
        <v>289</v>
      </c>
      <c r="M9" s="62">
        <v>257</v>
      </c>
      <c r="N9" s="75">
        <v>10</v>
      </c>
      <c r="O9" s="103">
        <f t="shared" si="3"/>
        <v>3.4602076124567477E-2</v>
      </c>
      <c r="P9" s="164"/>
      <c r="Q9" s="181">
        <v>5315</v>
      </c>
      <c r="R9" s="75">
        <v>585</v>
      </c>
      <c r="S9" s="179">
        <v>4576</v>
      </c>
      <c r="T9" s="62">
        <v>476</v>
      </c>
      <c r="U9" s="177">
        <v>161</v>
      </c>
      <c r="V9" s="75">
        <v>11</v>
      </c>
      <c r="W9" s="168">
        <v>3.1511433351924148E-2</v>
      </c>
      <c r="X9" s="103">
        <f t="shared" si="1"/>
        <v>1.8803418803418803E-2</v>
      </c>
      <c r="Y9" s="164"/>
      <c r="Z9" s="174">
        <f>AA9+AA10+AA11+AA12</f>
        <v>5832</v>
      </c>
      <c r="AA9" s="75">
        <v>649</v>
      </c>
      <c r="AB9" s="172">
        <f>AC9+AC10+AC11+AC12</f>
        <v>4839</v>
      </c>
      <c r="AC9" s="62">
        <v>476</v>
      </c>
      <c r="AD9" s="170">
        <f>AE9+AE10+AE11+AE12</f>
        <v>153</v>
      </c>
      <c r="AE9" s="75">
        <v>5</v>
      </c>
      <c r="AF9" s="168">
        <f>AE9/AC9</f>
        <v>1.050420168067227E-2</v>
      </c>
      <c r="AG9" s="103">
        <f t="shared" si="2"/>
        <v>7.7041602465331279E-3</v>
      </c>
      <c r="AH9" s="164"/>
      <c r="AI9" s="174">
        <f>AJ9+AJ10+AJ11+AJ12</f>
        <v>7482</v>
      </c>
      <c r="AJ9" s="75">
        <v>808</v>
      </c>
      <c r="AK9" s="172">
        <f>AL9+AL10+AL11+AL12</f>
        <v>6111</v>
      </c>
      <c r="AL9" s="62">
        <v>605</v>
      </c>
      <c r="AM9" s="170">
        <f>AN9+AN10+AN11+AN12</f>
        <v>399</v>
      </c>
      <c r="AN9" s="75">
        <v>33</v>
      </c>
      <c r="AO9" s="168">
        <f t="shared" si="5"/>
        <v>5.3327987169206094E-2</v>
      </c>
      <c r="AP9" s="76">
        <f t="shared" ref="AP9:AP15" si="12">AN9/AL9</f>
        <v>5.4545454545454543E-2</v>
      </c>
      <c r="AQ9" s="177">
        <f>AR9+AR10+AR11+AR12</f>
        <v>270</v>
      </c>
      <c r="AR9" s="75">
        <v>24</v>
      </c>
      <c r="AS9" s="168">
        <f>AQ9/AM9</f>
        <v>0.67669172932330823</v>
      </c>
      <c r="AT9" s="103">
        <f t="shared" si="7"/>
        <v>0.72727272727272729</v>
      </c>
      <c r="AU9" s="164"/>
      <c r="AV9" s="174">
        <f>AW9+AW10</f>
        <v>3895</v>
      </c>
      <c r="AW9" s="75">
        <v>880</v>
      </c>
      <c r="AX9" s="172">
        <f>AY9+AY10</f>
        <v>3055</v>
      </c>
      <c r="AY9" s="62">
        <v>662</v>
      </c>
      <c r="AZ9" s="170">
        <f>BA9+BA10</f>
        <v>75</v>
      </c>
      <c r="BA9" s="75">
        <v>16</v>
      </c>
      <c r="BB9" s="168">
        <f t="shared" si="11"/>
        <v>1.9255455712451863E-2</v>
      </c>
      <c r="BC9" s="79">
        <f t="shared" si="8"/>
        <v>1.8181818181818181E-2</v>
      </c>
      <c r="BD9" s="170">
        <f>BE9+BE10</f>
        <v>50</v>
      </c>
      <c r="BE9" s="75">
        <v>10</v>
      </c>
      <c r="BF9" s="184">
        <v>0.75757575757575757</v>
      </c>
      <c r="BG9" s="99">
        <f t="shared" si="9"/>
        <v>0.625</v>
      </c>
    </row>
    <row r="10" spans="1:59" ht="15.75" x14ac:dyDescent="0.25">
      <c r="A10" s="141" t="s">
        <v>64</v>
      </c>
      <c r="B10" s="106">
        <v>965</v>
      </c>
      <c r="C10" s="62">
        <v>699</v>
      </c>
      <c r="D10" s="75">
        <v>32</v>
      </c>
      <c r="E10" s="103">
        <f t="shared" si="10"/>
        <v>3.316062176165803E-2</v>
      </c>
      <c r="F10" s="166"/>
      <c r="G10" s="106">
        <v>306</v>
      </c>
      <c r="H10" s="62">
        <v>0</v>
      </c>
      <c r="I10" s="75">
        <v>7</v>
      </c>
      <c r="J10" s="103">
        <f t="shared" si="0"/>
        <v>2.2875816993464051E-2</v>
      </c>
      <c r="K10" s="164"/>
      <c r="L10" s="106">
        <v>1053</v>
      </c>
      <c r="M10" s="62">
        <v>938</v>
      </c>
      <c r="N10" s="75">
        <v>56</v>
      </c>
      <c r="O10" s="103">
        <f t="shared" si="3"/>
        <v>5.3181386514719847E-2</v>
      </c>
      <c r="P10" s="164"/>
      <c r="Q10" s="181"/>
      <c r="R10" s="75">
        <v>2166</v>
      </c>
      <c r="S10" s="179"/>
      <c r="T10" s="62">
        <v>1272</v>
      </c>
      <c r="U10" s="177"/>
      <c r="V10" s="75">
        <v>71</v>
      </c>
      <c r="W10" s="168"/>
      <c r="X10" s="103">
        <f t="shared" si="1"/>
        <v>3.2779316712834718E-2</v>
      </c>
      <c r="Y10" s="164"/>
      <c r="Z10" s="174"/>
      <c r="AA10" s="75">
        <v>2285</v>
      </c>
      <c r="AB10" s="172"/>
      <c r="AC10" s="62">
        <v>1959</v>
      </c>
      <c r="AD10" s="170"/>
      <c r="AE10" s="75">
        <v>46</v>
      </c>
      <c r="AF10" s="168"/>
      <c r="AG10" s="103">
        <f t="shared" si="2"/>
        <v>2.013129102844639E-2</v>
      </c>
      <c r="AH10" s="164"/>
      <c r="AI10" s="174"/>
      <c r="AJ10" s="75">
        <v>2873</v>
      </c>
      <c r="AK10" s="172"/>
      <c r="AL10" s="62">
        <v>2380</v>
      </c>
      <c r="AM10" s="170"/>
      <c r="AN10" s="75">
        <v>135</v>
      </c>
      <c r="AO10" s="168"/>
      <c r="AP10" s="76">
        <f t="shared" si="12"/>
        <v>5.6722689075630252E-2</v>
      </c>
      <c r="AQ10" s="177"/>
      <c r="AR10" s="75">
        <v>100</v>
      </c>
      <c r="AS10" s="168"/>
      <c r="AT10" s="103">
        <f t="shared" si="7"/>
        <v>0.7407407407407407</v>
      </c>
      <c r="AU10" s="164"/>
      <c r="AV10" s="174"/>
      <c r="AW10" s="75">
        <v>3015</v>
      </c>
      <c r="AX10" s="172"/>
      <c r="AY10" s="62">
        <v>2393</v>
      </c>
      <c r="AZ10" s="170"/>
      <c r="BA10" s="75">
        <v>59</v>
      </c>
      <c r="BB10" s="168"/>
      <c r="BC10" s="79">
        <f t="shared" si="8"/>
        <v>1.9568822553897181E-2</v>
      </c>
      <c r="BD10" s="170"/>
      <c r="BE10" s="75">
        <v>40</v>
      </c>
      <c r="BF10" s="184"/>
      <c r="BG10" s="99">
        <f t="shared" si="9"/>
        <v>0.67796610169491522</v>
      </c>
    </row>
    <row r="11" spans="1:59" ht="15.75" x14ac:dyDescent="0.25">
      <c r="A11" s="141" t="s">
        <v>65</v>
      </c>
      <c r="B11" s="106">
        <v>593</v>
      </c>
      <c r="C11" s="62">
        <v>454</v>
      </c>
      <c r="D11" s="75">
        <v>18</v>
      </c>
      <c r="E11" s="103">
        <f t="shared" si="10"/>
        <v>3.0354131534569982E-2</v>
      </c>
      <c r="F11" s="166"/>
      <c r="G11" s="106">
        <v>611</v>
      </c>
      <c r="H11" s="62">
        <v>496</v>
      </c>
      <c r="I11" s="75">
        <v>25</v>
      </c>
      <c r="J11" s="103">
        <f t="shared" si="0"/>
        <v>4.0916530278232409E-2</v>
      </c>
      <c r="K11" s="164"/>
      <c r="L11" s="106">
        <v>663</v>
      </c>
      <c r="M11" s="62">
        <v>584</v>
      </c>
      <c r="N11" s="75">
        <v>44</v>
      </c>
      <c r="O11" s="103">
        <f t="shared" si="3"/>
        <v>6.636500754147813E-2</v>
      </c>
      <c r="P11" s="164"/>
      <c r="Q11" s="181"/>
      <c r="R11" s="75">
        <v>1382</v>
      </c>
      <c r="S11" s="179"/>
      <c r="T11" s="62">
        <v>1849</v>
      </c>
      <c r="U11" s="177"/>
      <c r="V11" s="75">
        <v>49</v>
      </c>
      <c r="W11" s="168"/>
      <c r="X11" s="103">
        <f t="shared" si="1"/>
        <v>3.5455861070911719E-2</v>
      </c>
      <c r="Y11" s="164"/>
      <c r="Z11" s="174"/>
      <c r="AA11" s="75">
        <v>1635</v>
      </c>
      <c r="AB11" s="172"/>
      <c r="AC11" s="62">
        <v>1404</v>
      </c>
      <c r="AD11" s="170"/>
      <c r="AE11" s="75">
        <v>50</v>
      </c>
      <c r="AF11" s="168"/>
      <c r="AG11" s="103">
        <f t="shared" si="2"/>
        <v>3.0581039755351681E-2</v>
      </c>
      <c r="AH11" s="164"/>
      <c r="AI11" s="174"/>
      <c r="AJ11" s="75">
        <v>2168</v>
      </c>
      <c r="AK11" s="172"/>
      <c r="AL11" s="62">
        <v>1899</v>
      </c>
      <c r="AM11" s="170"/>
      <c r="AN11" s="75">
        <v>90</v>
      </c>
      <c r="AO11" s="168"/>
      <c r="AP11" s="76">
        <f t="shared" si="12"/>
        <v>4.7393364928909949E-2</v>
      </c>
      <c r="AQ11" s="177"/>
      <c r="AR11" s="75">
        <v>57</v>
      </c>
      <c r="AS11" s="168"/>
      <c r="AT11" s="103">
        <f t="shared" si="7"/>
        <v>0.6333333333333333</v>
      </c>
      <c r="AU11" s="164"/>
      <c r="AV11" s="174">
        <f>AW11+AW12</f>
        <v>4119</v>
      </c>
      <c r="AW11" s="75">
        <v>2402</v>
      </c>
      <c r="AX11" s="172">
        <f>AY11+AY12</f>
        <v>3487</v>
      </c>
      <c r="AY11" s="62">
        <v>2066</v>
      </c>
      <c r="AZ11" s="170">
        <f>BA11+BA12</f>
        <v>97</v>
      </c>
      <c r="BA11" s="75">
        <v>34</v>
      </c>
      <c r="BB11" s="168">
        <f t="shared" si="11"/>
        <v>2.3549405195435785E-2</v>
      </c>
      <c r="BC11" s="79">
        <f t="shared" si="8"/>
        <v>1.4154870940882597E-2</v>
      </c>
      <c r="BD11" s="170">
        <f>BE11+BE12</f>
        <v>84</v>
      </c>
      <c r="BE11" s="75">
        <v>33</v>
      </c>
      <c r="BF11" s="184">
        <v>0.75757575757575757</v>
      </c>
      <c r="BG11" s="99">
        <f t="shared" si="9"/>
        <v>0.97058823529411764</v>
      </c>
    </row>
    <row r="12" spans="1:59" ht="15.75" x14ac:dyDescent="0.25">
      <c r="A12" s="141" t="s">
        <v>66</v>
      </c>
      <c r="B12" s="106">
        <v>556</v>
      </c>
      <c r="C12" s="62">
        <v>309</v>
      </c>
      <c r="D12" s="75">
        <v>27</v>
      </c>
      <c r="E12" s="103">
        <f t="shared" si="10"/>
        <v>4.8561151079136694E-2</v>
      </c>
      <c r="F12" s="166"/>
      <c r="G12" s="106">
        <v>594</v>
      </c>
      <c r="H12" s="62">
        <v>468</v>
      </c>
      <c r="I12" s="75">
        <v>39</v>
      </c>
      <c r="J12" s="103">
        <f t="shared" si="0"/>
        <v>6.5656565656565663E-2</v>
      </c>
      <c r="K12" s="164"/>
      <c r="L12" s="106">
        <v>652</v>
      </c>
      <c r="M12" s="62">
        <v>555</v>
      </c>
      <c r="N12" s="75">
        <v>38</v>
      </c>
      <c r="O12" s="103">
        <f t="shared" si="3"/>
        <v>5.8282208588957052E-2</v>
      </c>
      <c r="P12" s="164"/>
      <c r="Q12" s="181"/>
      <c r="R12" s="75">
        <v>520</v>
      </c>
      <c r="S12" s="179"/>
      <c r="T12" s="62">
        <v>979</v>
      </c>
      <c r="U12" s="177"/>
      <c r="V12" s="75">
        <v>30</v>
      </c>
      <c r="W12" s="168"/>
      <c r="X12" s="103">
        <f t="shared" si="1"/>
        <v>5.7692307692307696E-2</v>
      </c>
      <c r="Y12" s="164"/>
      <c r="Z12" s="174"/>
      <c r="AA12" s="75">
        <v>1263</v>
      </c>
      <c r="AB12" s="172"/>
      <c r="AC12" s="62">
        <v>1000</v>
      </c>
      <c r="AD12" s="170"/>
      <c r="AE12" s="75">
        <v>52</v>
      </c>
      <c r="AF12" s="168"/>
      <c r="AG12" s="103">
        <f t="shared" si="2"/>
        <v>4.1171813143309581E-2</v>
      </c>
      <c r="AH12" s="164"/>
      <c r="AI12" s="174"/>
      <c r="AJ12" s="75">
        <v>1633</v>
      </c>
      <c r="AK12" s="172"/>
      <c r="AL12" s="62">
        <v>1227</v>
      </c>
      <c r="AM12" s="170"/>
      <c r="AN12" s="75">
        <v>141</v>
      </c>
      <c r="AO12" s="168"/>
      <c r="AP12" s="76">
        <f t="shared" si="12"/>
        <v>0.11491442542787286</v>
      </c>
      <c r="AQ12" s="177"/>
      <c r="AR12" s="75">
        <v>89</v>
      </c>
      <c r="AS12" s="168"/>
      <c r="AT12" s="103">
        <f t="shared" si="7"/>
        <v>0.63120567375886527</v>
      </c>
      <c r="AU12" s="164"/>
      <c r="AV12" s="174"/>
      <c r="AW12" s="75">
        <v>1717</v>
      </c>
      <c r="AX12" s="172"/>
      <c r="AY12" s="62">
        <v>1421</v>
      </c>
      <c r="AZ12" s="170"/>
      <c r="BA12" s="75">
        <v>63</v>
      </c>
      <c r="BB12" s="168"/>
      <c r="BC12" s="79">
        <f t="shared" si="8"/>
        <v>3.6691904484566107E-2</v>
      </c>
      <c r="BD12" s="170"/>
      <c r="BE12" s="75">
        <v>51</v>
      </c>
      <c r="BF12" s="184"/>
      <c r="BG12" s="99">
        <f t="shared" si="9"/>
        <v>0.80952380952380953</v>
      </c>
    </row>
    <row r="13" spans="1:59" ht="15.75" x14ac:dyDescent="0.25">
      <c r="A13" s="141" t="s">
        <v>67</v>
      </c>
      <c r="B13" s="106">
        <v>340</v>
      </c>
      <c r="C13" s="62">
        <v>204</v>
      </c>
      <c r="D13" s="75">
        <v>7</v>
      </c>
      <c r="E13" s="103">
        <f>D13/B13</f>
        <v>2.0588235294117647E-2</v>
      </c>
      <c r="F13" s="166"/>
      <c r="G13" s="106">
        <v>410</v>
      </c>
      <c r="H13" s="62">
        <v>0</v>
      </c>
      <c r="I13" s="75">
        <v>12</v>
      </c>
      <c r="J13" s="103">
        <f t="shared" si="0"/>
        <v>2.9268292682926831E-2</v>
      </c>
      <c r="K13" s="164"/>
      <c r="L13" s="106">
        <v>463</v>
      </c>
      <c r="M13" s="62">
        <v>343</v>
      </c>
      <c r="N13" s="75">
        <v>16</v>
      </c>
      <c r="O13" s="103">
        <f t="shared" si="3"/>
        <v>3.4557235421166309E-2</v>
      </c>
      <c r="P13" s="164"/>
      <c r="Q13" s="181">
        <v>3133</v>
      </c>
      <c r="R13" s="75">
        <v>972</v>
      </c>
      <c r="S13" s="179">
        <v>2584</v>
      </c>
      <c r="T13" s="62">
        <v>847</v>
      </c>
      <c r="U13" s="177">
        <v>74</v>
      </c>
      <c r="V13" s="75">
        <v>24</v>
      </c>
      <c r="W13" s="168">
        <v>3.1511433351924148E-2</v>
      </c>
      <c r="X13" s="103">
        <f t="shared" si="1"/>
        <v>2.4691358024691357E-2</v>
      </c>
      <c r="Y13" s="164"/>
      <c r="Z13" s="174">
        <f>AA13+AA14</f>
        <v>3444</v>
      </c>
      <c r="AA13" s="75">
        <v>1018</v>
      </c>
      <c r="AB13" s="172">
        <f>AC13+AC14</f>
        <v>2739</v>
      </c>
      <c r="AC13" s="62">
        <v>848</v>
      </c>
      <c r="AD13" s="170">
        <f>AE13+AE14</f>
        <v>70</v>
      </c>
      <c r="AE13" s="75">
        <v>23</v>
      </c>
      <c r="AF13" s="168">
        <f>AE13/AC13</f>
        <v>2.7122641509433963E-2</v>
      </c>
      <c r="AG13" s="103">
        <f t="shared" si="2"/>
        <v>2.2593320235756387E-2</v>
      </c>
      <c r="AH13" s="164"/>
      <c r="AI13" s="174">
        <f>AJ13+AJ14+AJ15</f>
        <v>6963</v>
      </c>
      <c r="AJ13" s="75">
        <v>1308</v>
      </c>
      <c r="AK13" s="172">
        <f>AL13+AL14+AL15</f>
        <v>5859</v>
      </c>
      <c r="AL13" s="62">
        <v>1112</v>
      </c>
      <c r="AM13" s="170">
        <f>AN13+AN14+AN15</f>
        <v>249</v>
      </c>
      <c r="AN13" s="75">
        <v>84</v>
      </c>
      <c r="AO13" s="168">
        <f t="shared" si="5"/>
        <v>3.5760448082722968E-2</v>
      </c>
      <c r="AP13" s="76">
        <f t="shared" si="12"/>
        <v>7.5539568345323743E-2</v>
      </c>
      <c r="AQ13" s="177">
        <f>AR13+AR14+AR15</f>
        <v>169</v>
      </c>
      <c r="AR13" s="75">
        <v>57</v>
      </c>
      <c r="AS13" s="168">
        <f>AQ13/AM13</f>
        <v>0.67871485943775101</v>
      </c>
      <c r="AT13" s="103">
        <f t="shared" si="7"/>
        <v>0.6785714285714286</v>
      </c>
      <c r="AU13" s="164"/>
      <c r="AV13" s="174">
        <f>AW13+AW14+AW15</f>
        <v>7516</v>
      </c>
      <c r="AW13" s="75">
        <v>1405</v>
      </c>
      <c r="AX13" s="172">
        <f>AY13+AY14+AY15</f>
        <v>5413</v>
      </c>
      <c r="AY13" s="62">
        <v>1248</v>
      </c>
      <c r="AZ13" s="170">
        <f>BA13+BA14+BA15</f>
        <v>76</v>
      </c>
      <c r="BA13" s="75">
        <v>37</v>
      </c>
      <c r="BB13" s="168">
        <f t="shared" si="11"/>
        <v>1.0111761575306013E-2</v>
      </c>
      <c r="BC13" s="79">
        <f t="shared" si="8"/>
        <v>2.6334519572953737E-2</v>
      </c>
      <c r="BD13" s="170">
        <f>BE13+BE14+BE15</f>
        <v>51</v>
      </c>
      <c r="BE13" s="75">
        <v>28</v>
      </c>
      <c r="BF13" s="184">
        <v>0.75757575757575757</v>
      </c>
      <c r="BG13" s="99">
        <f t="shared" si="9"/>
        <v>0.7567567567567568</v>
      </c>
    </row>
    <row r="14" spans="1:59" ht="15.75" x14ac:dyDescent="0.25">
      <c r="A14" s="141" t="s">
        <v>68</v>
      </c>
      <c r="B14" s="106">
        <v>1071</v>
      </c>
      <c r="C14" s="62">
        <v>658</v>
      </c>
      <c r="D14" s="75">
        <v>52</v>
      </c>
      <c r="E14" s="103">
        <f>D14/B14</f>
        <v>4.8552754435107377E-2</v>
      </c>
      <c r="F14" s="166"/>
      <c r="G14" s="106">
        <v>1100</v>
      </c>
      <c r="H14" s="62">
        <v>548</v>
      </c>
      <c r="I14" s="75">
        <v>49</v>
      </c>
      <c r="J14" s="103">
        <f t="shared" si="0"/>
        <v>4.4545454545454548E-2</v>
      </c>
      <c r="K14" s="164"/>
      <c r="L14" s="106">
        <v>1156</v>
      </c>
      <c r="M14" s="62">
        <v>860</v>
      </c>
      <c r="N14" s="75">
        <v>48</v>
      </c>
      <c r="O14" s="103">
        <f t="shared" si="3"/>
        <v>4.1522491349480967E-2</v>
      </c>
      <c r="P14" s="164"/>
      <c r="Q14" s="181"/>
      <c r="R14" s="75">
        <v>2161</v>
      </c>
      <c r="S14" s="179"/>
      <c r="T14" s="62">
        <v>1737</v>
      </c>
      <c r="U14" s="177"/>
      <c r="V14" s="75">
        <v>50</v>
      </c>
      <c r="W14" s="168"/>
      <c r="X14" s="103">
        <f t="shared" si="1"/>
        <v>2.3137436372049978E-2</v>
      </c>
      <c r="Y14" s="164"/>
      <c r="Z14" s="174"/>
      <c r="AA14" s="75">
        <v>2426</v>
      </c>
      <c r="AB14" s="172"/>
      <c r="AC14" s="62">
        <v>1891</v>
      </c>
      <c r="AD14" s="170"/>
      <c r="AE14" s="75">
        <v>47</v>
      </c>
      <c r="AF14" s="168"/>
      <c r="AG14" s="103">
        <f t="shared" si="2"/>
        <v>1.9373454245671887E-2</v>
      </c>
      <c r="AH14" s="164"/>
      <c r="AI14" s="174"/>
      <c r="AJ14" s="75">
        <v>3081</v>
      </c>
      <c r="AK14" s="172"/>
      <c r="AL14" s="62">
        <v>2682</v>
      </c>
      <c r="AM14" s="170"/>
      <c r="AN14" s="75">
        <v>111</v>
      </c>
      <c r="AO14" s="168"/>
      <c r="AP14" s="76">
        <f t="shared" si="12"/>
        <v>4.1387024608501119E-2</v>
      </c>
      <c r="AQ14" s="177"/>
      <c r="AR14" s="75">
        <v>73</v>
      </c>
      <c r="AS14" s="168"/>
      <c r="AT14" s="103">
        <f t="shared" si="7"/>
        <v>0.65765765765765771</v>
      </c>
      <c r="AU14" s="164"/>
      <c r="AV14" s="174"/>
      <c r="AW14" s="75">
        <v>3258</v>
      </c>
      <c r="AX14" s="172"/>
      <c r="AY14" s="62">
        <v>2467</v>
      </c>
      <c r="AZ14" s="170"/>
      <c r="BA14" s="75">
        <v>17</v>
      </c>
      <c r="BB14" s="168"/>
      <c r="BC14" s="79">
        <f t="shared" si="8"/>
        <v>5.2179251074278695E-3</v>
      </c>
      <c r="BD14" s="170"/>
      <c r="BE14" s="75">
        <v>12</v>
      </c>
      <c r="BF14" s="184"/>
      <c r="BG14" s="99">
        <f t="shared" si="9"/>
        <v>0.70588235294117652</v>
      </c>
    </row>
    <row r="15" spans="1:59" ht="15.75" x14ac:dyDescent="0.25">
      <c r="A15" s="141" t="s">
        <v>97</v>
      </c>
      <c r="B15" s="108"/>
      <c r="C15" s="81"/>
      <c r="D15" s="81"/>
      <c r="E15" s="109"/>
      <c r="F15" s="166"/>
      <c r="G15" s="108"/>
      <c r="H15" s="81"/>
      <c r="I15" s="81"/>
      <c r="J15" s="109"/>
      <c r="K15" s="164"/>
      <c r="L15" s="108"/>
      <c r="M15" s="81"/>
      <c r="N15" s="81"/>
      <c r="O15" s="109"/>
      <c r="P15" s="164"/>
      <c r="Q15" s="113"/>
      <c r="R15" s="81"/>
      <c r="S15" s="82"/>
      <c r="T15" s="81"/>
      <c r="U15" s="82"/>
      <c r="V15" s="81"/>
      <c r="W15" s="83"/>
      <c r="X15" s="109"/>
      <c r="Y15" s="164"/>
      <c r="Z15" s="112"/>
      <c r="AA15" s="81"/>
      <c r="AB15" s="84"/>
      <c r="AC15" s="81"/>
      <c r="AD15" s="84"/>
      <c r="AE15" s="81"/>
      <c r="AF15" s="83"/>
      <c r="AG15" s="109"/>
      <c r="AH15" s="164"/>
      <c r="AI15" s="174"/>
      <c r="AJ15" s="75">
        <v>2574</v>
      </c>
      <c r="AK15" s="172"/>
      <c r="AL15" s="62">
        <v>2065</v>
      </c>
      <c r="AM15" s="170"/>
      <c r="AN15" s="75">
        <v>54</v>
      </c>
      <c r="AO15" s="168"/>
      <c r="AP15" s="76">
        <f t="shared" si="12"/>
        <v>2.6150121065375304E-2</v>
      </c>
      <c r="AQ15" s="177"/>
      <c r="AR15" s="75">
        <v>39</v>
      </c>
      <c r="AS15" s="168"/>
      <c r="AT15" s="103">
        <f t="shared" si="7"/>
        <v>0.72222222222222221</v>
      </c>
      <c r="AU15" s="164"/>
      <c r="AV15" s="174"/>
      <c r="AW15" s="75">
        <v>2853</v>
      </c>
      <c r="AX15" s="172"/>
      <c r="AY15" s="62">
        <v>1698</v>
      </c>
      <c r="AZ15" s="170"/>
      <c r="BA15" s="75">
        <v>22</v>
      </c>
      <c r="BB15" s="168"/>
      <c r="BC15" s="79">
        <f t="shared" si="8"/>
        <v>7.7111812127585002E-3</v>
      </c>
      <c r="BD15" s="170"/>
      <c r="BE15" s="75">
        <v>11</v>
      </c>
      <c r="BF15" s="184"/>
      <c r="BG15" s="99">
        <f t="shared" si="9"/>
        <v>0.5</v>
      </c>
    </row>
    <row r="16" spans="1:59" ht="15.75" x14ac:dyDescent="0.25">
      <c r="A16" s="141" t="s">
        <v>69</v>
      </c>
      <c r="B16" s="106">
        <v>4195</v>
      </c>
      <c r="C16" s="62">
        <v>2851</v>
      </c>
      <c r="D16" s="75">
        <v>125</v>
      </c>
      <c r="E16" s="103">
        <f>D16/B16</f>
        <v>2.9797377830750895E-2</v>
      </c>
      <c r="F16" s="166"/>
      <c r="G16" s="106">
        <v>4357</v>
      </c>
      <c r="H16" s="62">
        <v>3148</v>
      </c>
      <c r="I16" s="75">
        <v>154</v>
      </c>
      <c r="J16" s="103">
        <f>I16/G16</f>
        <v>3.5345421161349554E-2</v>
      </c>
      <c r="K16" s="164"/>
      <c r="L16" s="106">
        <v>4473</v>
      </c>
      <c r="M16" s="62">
        <v>3351</v>
      </c>
      <c r="N16" s="75">
        <v>190</v>
      </c>
      <c r="O16" s="103">
        <f t="shared" si="3"/>
        <v>4.2477084730605859E-2</v>
      </c>
      <c r="P16" s="164"/>
      <c r="Q16" s="110">
        <v>7581</v>
      </c>
      <c r="R16" s="78">
        <v>7581</v>
      </c>
      <c r="S16" s="85">
        <v>6094</v>
      </c>
      <c r="T16" s="85">
        <v>6094</v>
      </c>
      <c r="U16" s="78">
        <v>110</v>
      </c>
      <c r="V16" s="78">
        <v>110</v>
      </c>
      <c r="W16" s="76">
        <f>V16/T16</f>
        <v>1.8050541516245487E-2</v>
      </c>
      <c r="X16" s="103">
        <f t="shared" ref="X16:X45" si="13">V16/R16</f>
        <v>1.4509959108297058E-2</v>
      </c>
      <c r="Y16" s="164"/>
      <c r="Z16" s="106">
        <v>8079</v>
      </c>
      <c r="AA16" s="75">
        <v>8079</v>
      </c>
      <c r="AB16" s="62">
        <v>6451</v>
      </c>
      <c r="AC16" s="62">
        <v>6451</v>
      </c>
      <c r="AD16" s="75">
        <v>112</v>
      </c>
      <c r="AE16" s="75">
        <v>112</v>
      </c>
      <c r="AF16" s="77">
        <f t="shared" ref="AF16:AF18" si="14">AE16/AC16</f>
        <v>1.7361649356688887E-2</v>
      </c>
      <c r="AG16" s="103">
        <f t="shared" ref="AG16:AG45" si="15">AE16/AA16</f>
        <v>1.3863101869043198E-2</v>
      </c>
      <c r="AH16" s="164"/>
      <c r="AI16" s="106">
        <v>11678</v>
      </c>
      <c r="AJ16" s="75">
        <v>11678</v>
      </c>
      <c r="AK16" s="62">
        <v>9330</v>
      </c>
      <c r="AL16" s="62">
        <v>9330</v>
      </c>
      <c r="AM16" s="75">
        <v>553</v>
      </c>
      <c r="AN16" s="75">
        <v>553</v>
      </c>
      <c r="AO16" s="77">
        <f t="shared" si="5"/>
        <v>4.7353998972426786E-2</v>
      </c>
      <c r="AP16" s="76">
        <f t="shared" ref="AP16:AP18" si="16">AN16/AJ16</f>
        <v>4.7353998972426786E-2</v>
      </c>
      <c r="AQ16" s="78">
        <v>378</v>
      </c>
      <c r="AR16" s="75">
        <v>378</v>
      </c>
      <c r="AS16" s="77">
        <f t="shared" ref="AS16" si="17">AQ16/AM16</f>
        <v>0.68354430379746833</v>
      </c>
      <c r="AT16" s="103">
        <f t="shared" si="7"/>
        <v>0.68354430379746833</v>
      </c>
      <c r="AU16" s="164"/>
      <c r="AV16" s="106">
        <v>12127</v>
      </c>
      <c r="AW16" s="75">
        <v>12127</v>
      </c>
      <c r="AX16" s="62">
        <v>8629</v>
      </c>
      <c r="AY16" s="62">
        <v>8629</v>
      </c>
      <c r="AZ16" s="75">
        <v>139</v>
      </c>
      <c r="BA16" s="75">
        <v>139</v>
      </c>
      <c r="BB16" s="77">
        <f t="shared" si="11"/>
        <v>1.1462026882163768E-2</v>
      </c>
      <c r="BC16" s="79">
        <f t="shared" si="8"/>
        <v>1.1462026882163768E-2</v>
      </c>
      <c r="BD16" s="75">
        <v>103</v>
      </c>
      <c r="BE16" s="75">
        <v>103</v>
      </c>
      <c r="BF16" s="80">
        <f t="shared" ref="BF16:BF18" si="18">BD16/AZ16</f>
        <v>0.74100719424460426</v>
      </c>
      <c r="BG16" s="99">
        <f t="shared" si="9"/>
        <v>0.74100719424460426</v>
      </c>
    </row>
    <row r="17" spans="1:59" ht="15.75" x14ac:dyDescent="0.25">
      <c r="A17" s="141" t="s">
        <v>96</v>
      </c>
      <c r="B17" s="108"/>
      <c r="C17" s="81"/>
      <c r="D17" s="81"/>
      <c r="E17" s="109"/>
      <c r="F17" s="166"/>
      <c r="G17" s="108"/>
      <c r="H17" s="81"/>
      <c r="I17" s="81"/>
      <c r="J17" s="109"/>
      <c r="K17" s="164"/>
      <c r="L17" s="108"/>
      <c r="M17" s="81"/>
      <c r="N17" s="81"/>
      <c r="O17" s="109"/>
      <c r="P17" s="164"/>
      <c r="Q17" s="110">
        <v>3453</v>
      </c>
      <c r="R17" s="78">
        <v>3453</v>
      </c>
      <c r="S17" s="85">
        <v>2739</v>
      </c>
      <c r="T17" s="85">
        <v>2739</v>
      </c>
      <c r="U17" s="78">
        <v>24</v>
      </c>
      <c r="V17" s="78">
        <v>24</v>
      </c>
      <c r="W17" s="76">
        <f>V17/T17</f>
        <v>8.7623220153340634E-3</v>
      </c>
      <c r="X17" s="103">
        <f t="shared" si="13"/>
        <v>6.9504778453518675E-3</v>
      </c>
      <c r="Y17" s="164"/>
      <c r="Z17" s="106">
        <v>3636</v>
      </c>
      <c r="AA17" s="75">
        <v>3636</v>
      </c>
      <c r="AB17" s="62">
        <v>2904</v>
      </c>
      <c r="AC17" s="62">
        <v>2904</v>
      </c>
      <c r="AD17" s="75">
        <v>20</v>
      </c>
      <c r="AE17" s="75">
        <v>20</v>
      </c>
      <c r="AF17" s="77">
        <f t="shared" si="14"/>
        <v>6.8870523415977963E-3</v>
      </c>
      <c r="AG17" s="103">
        <f t="shared" si="15"/>
        <v>5.5005500550055009E-3</v>
      </c>
      <c r="AH17" s="164"/>
      <c r="AI17" s="106">
        <v>4615</v>
      </c>
      <c r="AJ17" s="75">
        <v>4615</v>
      </c>
      <c r="AK17" s="62">
        <v>3555</v>
      </c>
      <c r="AL17" s="62">
        <v>3555</v>
      </c>
      <c r="AM17" s="75">
        <v>126</v>
      </c>
      <c r="AN17" s="75">
        <v>126</v>
      </c>
      <c r="AO17" s="77">
        <f t="shared" si="5"/>
        <v>2.7302275189599132E-2</v>
      </c>
      <c r="AP17" s="76">
        <f t="shared" si="16"/>
        <v>2.7302275189599132E-2</v>
      </c>
      <c r="AQ17" s="78">
        <v>105</v>
      </c>
      <c r="AR17" s="75">
        <v>105</v>
      </c>
      <c r="AS17" s="77">
        <f t="shared" ref="AS17:AS18" si="19">AQ17/AM17</f>
        <v>0.83333333333333337</v>
      </c>
      <c r="AT17" s="103">
        <f t="shared" si="7"/>
        <v>0.83333333333333337</v>
      </c>
      <c r="AU17" s="164"/>
      <c r="AV17" s="106">
        <v>5076</v>
      </c>
      <c r="AW17" s="75">
        <v>5076</v>
      </c>
      <c r="AX17" s="62">
        <v>4063</v>
      </c>
      <c r="AY17" s="62">
        <v>4063</v>
      </c>
      <c r="AZ17" s="75">
        <v>69</v>
      </c>
      <c r="BA17" s="75">
        <v>69</v>
      </c>
      <c r="BB17" s="77">
        <f t="shared" si="11"/>
        <v>1.3593380614657211E-2</v>
      </c>
      <c r="BC17" s="79">
        <f t="shared" si="8"/>
        <v>1.3593380614657211E-2</v>
      </c>
      <c r="BD17" s="75">
        <v>67</v>
      </c>
      <c r="BE17" s="75">
        <v>67</v>
      </c>
      <c r="BF17" s="80">
        <f t="shared" si="18"/>
        <v>0.97101449275362317</v>
      </c>
      <c r="BG17" s="99">
        <f t="shared" si="9"/>
        <v>0.97101449275362317</v>
      </c>
    </row>
    <row r="18" spans="1:59" ht="15.75" x14ac:dyDescent="0.25">
      <c r="A18" s="141" t="s">
        <v>71</v>
      </c>
      <c r="B18" s="106">
        <v>1402</v>
      </c>
      <c r="C18" s="62">
        <v>918</v>
      </c>
      <c r="D18" s="75">
        <v>62</v>
      </c>
      <c r="E18" s="103">
        <f t="shared" si="10"/>
        <v>4.4222539229671898E-2</v>
      </c>
      <c r="F18" s="166"/>
      <c r="G18" s="106">
        <v>1533</v>
      </c>
      <c r="H18" s="62">
        <v>952</v>
      </c>
      <c r="I18" s="75">
        <v>75</v>
      </c>
      <c r="J18" s="103">
        <f t="shared" ref="J18:J45" si="20">I18/G18</f>
        <v>4.8923679060665359E-2</v>
      </c>
      <c r="K18" s="164"/>
      <c r="L18" s="106">
        <v>1608</v>
      </c>
      <c r="M18" s="62">
        <v>1157</v>
      </c>
      <c r="N18" s="75">
        <v>70</v>
      </c>
      <c r="O18" s="103">
        <f t="shared" si="3"/>
        <v>4.3532338308457715E-2</v>
      </c>
      <c r="P18" s="164"/>
      <c r="Q18" s="110">
        <v>2969</v>
      </c>
      <c r="R18" s="78">
        <v>2969</v>
      </c>
      <c r="S18" s="85">
        <v>2237</v>
      </c>
      <c r="T18" s="85">
        <v>2237</v>
      </c>
      <c r="U18" s="78">
        <v>66</v>
      </c>
      <c r="V18" s="78">
        <v>66</v>
      </c>
      <c r="W18" s="76">
        <f>V18/T18</f>
        <v>2.9503799731783638E-2</v>
      </c>
      <c r="X18" s="103">
        <f t="shared" si="13"/>
        <v>2.2229706972044461E-2</v>
      </c>
      <c r="Y18" s="164"/>
      <c r="Z18" s="106">
        <v>3445</v>
      </c>
      <c r="AA18" s="75">
        <v>3445</v>
      </c>
      <c r="AB18" s="62">
        <v>2692</v>
      </c>
      <c r="AC18" s="62">
        <v>2692</v>
      </c>
      <c r="AD18" s="75">
        <v>44</v>
      </c>
      <c r="AE18" s="75">
        <v>44</v>
      </c>
      <c r="AF18" s="77">
        <f t="shared" si="14"/>
        <v>1.6344725111441308E-2</v>
      </c>
      <c r="AG18" s="103">
        <f t="shared" si="15"/>
        <v>1.2772133526850507E-2</v>
      </c>
      <c r="AH18" s="164"/>
      <c r="AI18" s="106">
        <v>4872</v>
      </c>
      <c r="AJ18" s="75">
        <v>4872</v>
      </c>
      <c r="AK18" s="62">
        <v>3383</v>
      </c>
      <c r="AL18" s="62">
        <v>3383</v>
      </c>
      <c r="AM18" s="75">
        <v>191</v>
      </c>
      <c r="AN18" s="75">
        <v>191</v>
      </c>
      <c r="AO18" s="77">
        <f t="shared" si="5"/>
        <v>3.9203612479474549E-2</v>
      </c>
      <c r="AP18" s="76">
        <f t="shared" si="16"/>
        <v>3.9203612479474549E-2</v>
      </c>
      <c r="AQ18" s="78">
        <v>134</v>
      </c>
      <c r="AR18" s="75">
        <v>134</v>
      </c>
      <c r="AS18" s="77">
        <f t="shared" si="19"/>
        <v>0.70157068062827221</v>
      </c>
      <c r="AT18" s="103">
        <f t="shared" si="7"/>
        <v>0.70157068062827221</v>
      </c>
      <c r="AU18" s="164"/>
      <c r="AV18" s="106">
        <v>5802</v>
      </c>
      <c r="AW18" s="75">
        <v>5802</v>
      </c>
      <c r="AX18" s="62">
        <v>3909</v>
      </c>
      <c r="AY18" s="62">
        <v>3909</v>
      </c>
      <c r="AZ18" s="75">
        <v>37</v>
      </c>
      <c r="BA18" s="75">
        <v>37</v>
      </c>
      <c r="BB18" s="77">
        <f t="shared" si="11"/>
        <v>6.3771113409169253E-3</v>
      </c>
      <c r="BC18" s="79">
        <f t="shared" si="8"/>
        <v>6.3771113409169253E-3</v>
      </c>
      <c r="BD18" s="75">
        <v>33</v>
      </c>
      <c r="BE18" s="75">
        <v>33</v>
      </c>
      <c r="BF18" s="80">
        <f t="shared" si="18"/>
        <v>0.89189189189189189</v>
      </c>
      <c r="BG18" s="99">
        <f t="shared" si="9"/>
        <v>0.89189189189189189</v>
      </c>
    </row>
    <row r="19" spans="1:59" ht="15.75" x14ac:dyDescent="0.25">
      <c r="A19" s="141" t="s">
        <v>72</v>
      </c>
      <c r="B19" s="106">
        <v>883</v>
      </c>
      <c r="C19" s="62" t="s">
        <v>93</v>
      </c>
      <c r="D19" s="75">
        <v>13</v>
      </c>
      <c r="E19" s="103">
        <f t="shared" si="10"/>
        <v>1.4722536806342015E-2</v>
      </c>
      <c r="F19" s="166"/>
      <c r="G19" s="106">
        <v>897</v>
      </c>
      <c r="H19" s="62">
        <v>2</v>
      </c>
      <c r="I19" s="75">
        <v>29</v>
      </c>
      <c r="J19" s="103">
        <f t="shared" si="20"/>
        <v>3.2329988851727984E-2</v>
      </c>
      <c r="K19" s="164"/>
      <c r="L19" s="106">
        <v>933</v>
      </c>
      <c r="M19" s="62">
        <v>472</v>
      </c>
      <c r="N19" s="75">
        <v>39</v>
      </c>
      <c r="O19" s="103">
        <f t="shared" si="3"/>
        <v>4.1800643086816719E-2</v>
      </c>
      <c r="P19" s="164"/>
      <c r="Q19" s="181">
        <v>5119</v>
      </c>
      <c r="R19" s="75">
        <v>1566</v>
      </c>
      <c r="S19" s="179">
        <v>3639</v>
      </c>
      <c r="T19" s="62">
        <v>923</v>
      </c>
      <c r="U19" s="177">
        <v>130</v>
      </c>
      <c r="V19" s="75">
        <v>39</v>
      </c>
      <c r="W19" s="168">
        <v>3.1511433351924148E-2</v>
      </c>
      <c r="X19" s="103">
        <f t="shared" si="13"/>
        <v>2.4904214559386972E-2</v>
      </c>
      <c r="Y19" s="164"/>
      <c r="Z19" s="174">
        <f>AA19+AA20</f>
        <v>5295</v>
      </c>
      <c r="AA19" s="75">
        <v>1638</v>
      </c>
      <c r="AB19" s="172">
        <f>AC19+AC20</f>
        <v>3990</v>
      </c>
      <c r="AC19" s="62">
        <v>1040</v>
      </c>
      <c r="AD19" s="170">
        <f>AE19+AE20</f>
        <v>72</v>
      </c>
      <c r="AE19" s="75">
        <v>17</v>
      </c>
      <c r="AF19" s="168">
        <f>AE19/AC19</f>
        <v>1.6346153846153847E-2</v>
      </c>
      <c r="AG19" s="103">
        <f t="shared" si="15"/>
        <v>1.0378510378510378E-2</v>
      </c>
      <c r="AH19" s="164"/>
      <c r="AI19" s="174">
        <f>AJ19+AJ20</f>
        <v>7413</v>
      </c>
      <c r="AJ19" s="75">
        <v>2317</v>
      </c>
      <c r="AK19" s="172">
        <f>AL19+AL20</f>
        <v>5434</v>
      </c>
      <c r="AL19" s="62">
        <v>1571</v>
      </c>
      <c r="AM19" s="170">
        <f>AN19+AN20</f>
        <v>344</v>
      </c>
      <c r="AN19" s="75">
        <v>88</v>
      </c>
      <c r="AO19" s="168">
        <f t="shared" si="5"/>
        <v>4.6404964251989748E-2</v>
      </c>
      <c r="AP19" s="76">
        <f t="shared" ref="AP19:AP20" si="21">AN19/AL19</f>
        <v>5.6015276893698285E-2</v>
      </c>
      <c r="AQ19" s="177">
        <f>AR19+AR20</f>
        <v>249</v>
      </c>
      <c r="AR19" s="75">
        <v>61</v>
      </c>
      <c r="AS19" s="168">
        <f>AQ19/AM19</f>
        <v>0.72383720930232553</v>
      </c>
      <c r="AT19" s="103">
        <f t="shared" si="7"/>
        <v>0.69318181818181823</v>
      </c>
      <c r="AU19" s="164"/>
      <c r="AV19" s="174">
        <f>AW19+AW20</f>
        <v>8084</v>
      </c>
      <c r="AW19" s="75">
        <v>2576</v>
      </c>
      <c r="AX19" s="172">
        <f>AY19+AY20</f>
        <v>5344</v>
      </c>
      <c r="AY19" s="62">
        <v>1638</v>
      </c>
      <c r="AZ19" s="170">
        <f>BA19+BA20</f>
        <v>71</v>
      </c>
      <c r="BA19" s="75">
        <v>63</v>
      </c>
      <c r="BB19" s="168">
        <f t="shared" si="11"/>
        <v>8.7827808015833748E-3</v>
      </c>
      <c r="BC19" s="79">
        <f t="shared" si="8"/>
        <v>2.4456521739130436E-2</v>
      </c>
      <c r="BD19" s="170">
        <f>BE19+BE20</f>
        <v>53</v>
      </c>
      <c r="BE19" s="75">
        <v>49</v>
      </c>
      <c r="BF19" s="184">
        <v>0.75757575757575757</v>
      </c>
      <c r="BG19" s="99">
        <f t="shared" si="9"/>
        <v>0.77777777777777779</v>
      </c>
    </row>
    <row r="20" spans="1:59" ht="15.75" x14ac:dyDescent="0.25">
      <c r="A20" s="141" t="s">
        <v>73</v>
      </c>
      <c r="B20" s="106">
        <v>1909</v>
      </c>
      <c r="C20" s="62">
        <v>1332</v>
      </c>
      <c r="D20" s="75">
        <v>58</v>
      </c>
      <c r="E20" s="103">
        <f t="shared" si="10"/>
        <v>3.0382399161864852E-2</v>
      </c>
      <c r="F20" s="166"/>
      <c r="G20" s="106">
        <v>1990</v>
      </c>
      <c r="H20" s="62">
        <v>1369</v>
      </c>
      <c r="I20" s="75">
        <v>70</v>
      </c>
      <c r="J20" s="103">
        <f t="shared" si="20"/>
        <v>3.5175879396984924E-2</v>
      </c>
      <c r="K20" s="164"/>
      <c r="L20" s="106">
        <v>1958</v>
      </c>
      <c r="M20" s="62">
        <v>1307</v>
      </c>
      <c r="N20" s="75">
        <v>75</v>
      </c>
      <c r="O20" s="103">
        <f t="shared" si="3"/>
        <v>3.8304392236976507E-2</v>
      </c>
      <c r="P20" s="164"/>
      <c r="Q20" s="181"/>
      <c r="R20" s="75">
        <v>3553</v>
      </c>
      <c r="S20" s="179"/>
      <c r="T20" s="62">
        <v>2716</v>
      </c>
      <c r="U20" s="177"/>
      <c r="V20" s="75">
        <v>91</v>
      </c>
      <c r="W20" s="168"/>
      <c r="X20" s="103">
        <f t="shared" si="13"/>
        <v>2.5612158739093723E-2</v>
      </c>
      <c r="Y20" s="164"/>
      <c r="Z20" s="174"/>
      <c r="AA20" s="75">
        <v>3657</v>
      </c>
      <c r="AB20" s="172"/>
      <c r="AC20" s="62">
        <v>2950</v>
      </c>
      <c r="AD20" s="170"/>
      <c r="AE20" s="75">
        <v>55</v>
      </c>
      <c r="AF20" s="168"/>
      <c r="AG20" s="103">
        <f t="shared" si="15"/>
        <v>1.5039649986327591E-2</v>
      </c>
      <c r="AH20" s="164"/>
      <c r="AI20" s="174"/>
      <c r="AJ20" s="75">
        <v>5096</v>
      </c>
      <c r="AK20" s="172"/>
      <c r="AL20" s="62">
        <v>3863</v>
      </c>
      <c r="AM20" s="170"/>
      <c r="AN20" s="75">
        <v>256</v>
      </c>
      <c r="AO20" s="168"/>
      <c r="AP20" s="76">
        <f t="shared" si="21"/>
        <v>6.6269738545172152E-2</v>
      </c>
      <c r="AQ20" s="177"/>
      <c r="AR20" s="75">
        <v>188</v>
      </c>
      <c r="AS20" s="168"/>
      <c r="AT20" s="103">
        <f t="shared" si="7"/>
        <v>0.734375</v>
      </c>
      <c r="AU20" s="164"/>
      <c r="AV20" s="174"/>
      <c r="AW20" s="75">
        <v>5508</v>
      </c>
      <c r="AX20" s="172"/>
      <c r="AY20" s="62">
        <v>3706</v>
      </c>
      <c r="AZ20" s="170"/>
      <c r="BA20" s="75">
        <v>8</v>
      </c>
      <c r="BB20" s="168"/>
      <c r="BC20" s="79">
        <f t="shared" si="8"/>
        <v>1.4524328249818446E-3</v>
      </c>
      <c r="BD20" s="170"/>
      <c r="BE20" s="75">
        <v>4</v>
      </c>
      <c r="BF20" s="184"/>
      <c r="BG20" s="99">
        <f t="shared" si="9"/>
        <v>0.5</v>
      </c>
    </row>
    <row r="21" spans="1:59" ht="15.75" x14ac:dyDescent="0.25">
      <c r="A21" s="141" t="s">
        <v>74</v>
      </c>
      <c r="B21" s="106">
        <v>1961</v>
      </c>
      <c r="C21" s="62">
        <v>1296</v>
      </c>
      <c r="D21" s="75">
        <v>61</v>
      </c>
      <c r="E21" s="103">
        <f>D21/B21</f>
        <v>3.1106578276389598E-2</v>
      </c>
      <c r="F21" s="166"/>
      <c r="G21" s="106">
        <v>1909</v>
      </c>
      <c r="H21" s="62">
        <v>1342</v>
      </c>
      <c r="I21" s="75">
        <v>68</v>
      </c>
      <c r="J21" s="103">
        <f t="shared" si="20"/>
        <v>3.5620743844944999E-2</v>
      </c>
      <c r="K21" s="164"/>
      <c r="L21" s="106">
        <v>2028</v>
      </c>
      <c r="M21" s="62">
        <v>1469</v>
      </c>
      <c r="N21" s="75">
        <v>77</v>
      </c>
      <c r="O21" s="103">
        <f t="shared" si="3"/>
        <v>3.796844181459566E-2</v>
      </c>
      <c r="P21" s="164"/>
      <c r="Q21" s="110">
        <v>3823</v>
      </c>
      <c r="R21" s="78">
        <v>3823</v>
      </c>
      <c r="S21" s="85">
        <v>3128</v>
      </c>
      <c r="T21" s="85">
        <v>3128</v>
      </c>
      <c r="U21" s="78">
        <v>93</v>
      </c>
      <c r="V21" s="78">
        <v>93</v>
      </c>
      <c r="W21" s="76">
        <f>V21/T21</f>
        <v>2.9731457800511511E-2</v>
      </c>
      <c r="X21" s="103">
        <f t="shared" si="13"/>
        <v>2.4326445200104629E-2</v>
      </c>
      <c r="Y21" s="164"/>
      <c r="Z21" s="106">
        <v>4062</v>
      </c>
      <c r="AA21" s="75">
        <v>4062</v>
      </c>
      <c r="AB21" s="62">
        <v>3128</v>
      </c>
      <c r="AC21" s="62">
        <v>3128</v>
      </c>
      <c r="AD21" s="75">
        <v>142</v>
      </c>
      <c r="AE21" s="75">
        <v>142</v>
      </c>
      <c r="AF21" s="77">
        <f t="shared" ref="AF21:AF22" si="22">AE21/AC21</f>
        <v>4.5396419437340151E-2</v>
      </c>
      <c r="AG21" s="103">
        <f t="shared" si="15"/>
        <v>3.4958148695224026E-2</v>
      </c>
      <c r="AH21" s="164"/>
      <c r="AI21" s="106">
        <v>5437</v>
      </c>
      <c r="AJ21" s="75">
        <v>5437</v>
      </c>
      <c r="AK21" s="62">
        <v>4177</v>
      </c>
      <c r="AL21" s="62">
        <v>4177</v>
      </c>
      <c r="AM21" s="75">
        <v>178</v>
      </c>
      <c r="AN21" s="75">
        <v>178</v>
      </c>
      <c r="AO21" s="77">
        <f t="shared" si="5"/>
        <v>3.2738642633805409E-2</v>
      </c>
      <c r="AP21" s="76">
        <f t="shared" ref="AP21:AP22" si="23">AN21/AJ21</f>
        <v>3.2738642633805409E-2</v>
      </c>
      <c r="AQ21" s="78">
        <v>123</v>
      </c>
      <c r="AR21" s="75">
        <v>123</v>
      </c>
      <c r="AS21" s="77">
        <f t="shared" ref="AS21:AS26" si="24">AQ21/AM21</f>
        <v>0.6910112359550562</v>
      </c>
      <c r="AT21" s="103">
        <f t="shared" si="7"/>
        <v>0.6910112359550562</v>
      </c>
      <c r="AU21" s="164"/>
      <c r="AV21" s="106">
        <v>7708</v>
      </c>
      <c r="AW21" s="75">
        <v>7708</v>
      </c>
      <c r="AX21" s="62">
        <v>5662</v>
      </c>
      <c r="AY21" s="62">
        <v>5662</v>
      </c>
      <c r="AZ21" s="75">
        <v>119</v>
      </c>
      <c r="BA21" s="75">
        <v>119</v>
      </c>
      <c r="BB21" s="77">
        <f t="shared" si="11"/>
        <v>1.5438505448884277E-2</v>
      </c>
      <c r="BC21" s="79">
        <f t="shared" si="8"/>
        <v>1.5438505448884277E-2</v>
      </c>
      <c r="BD21" s="75">
        <v>85</v>
      </c>
      <c r="BE21" s="75">
        <v>85</v>
      </c>
      <c r="BF21" s="80">
        <f t="shared" ref="BF21:BF22" si="25">BD21/AZ21</f>
        <v>0.7142857142857143</v>
      </c>
      <c r="BG21" s="99">
        <f t="shared" si="9"/>
        <v>0.7142857142857143</v>
      </c>
    </row>
    <row r="22" spans="1:59" ht="15.75" x14ac:dyDescent="0.25">
      <c r="A22" s="141" t="s">
        <v>75</v>
      </c>
      <c r="B22" s="106">
        <v>894</v>
      </c>
      <c r="C22" s="62">
        <v>653</v>
      </c>
      <c r="D22" s="75">
        <v>28</v>
      </c>
      <c r="E22" s="103">
        <f>D22/B22</f>
        <v>3.1319910514541388E-2</v>
      </c>
      <c r="F22" s="166"/>
      <c r="G22" s="106">
        <v>938</v>
      </c>
      <c r="H22" s="62">
        <v>761</v>
      </c>
      <c r="I22" s="75">
        <v>33</v>
      </c>
      <c r="J22" s="103">
        <f t="shared" si="20"/>
        <v>3.5181236673773986E-2</v>
      </c>
      <c r="K22" s="164"/>
      <c r="L22" s="106">
        <v>939</v>
      </c>
      <c r="M22" s="62">
        <v>789</v>
      </c>
      <c r="N22" s="75">
        <v>36</v>
      </c>
      <c r="O22" s="103">
        <f t="shared" si="3"/>
        <v>3.8338658146964855E-2</v>
      </c>
      <c r="P22" s="164"/>
      <c r="Q22" s="110">
        <v>1625</v>
      </c>
      <c r="R22" s="78">
        <v>1625</v>
      </c>
      <c r="S22" s="85">
        <v>1345</v>
      </c>
      <c r="T22" s="85">
        <v>1345</v>
      </c>
      <c r="U22" s="78">
        <v>38</v>
      </c>
      <c r="V22" s="78">
        <v>38</v>
      </c>
      <c r="W22" s="76">
        <f>V22/T22</f>
        <v>2.8252788104089221E-2</v>
      </c>
      <c r="X22" s="103">
        <f t="shared" si="13"/>
        <v>2.3384615384615386E-2</v>
      </c>
      <c r="Y22" s="164"/>
      <c r="Z22" s="106">
        <v>1652</v>
      </c>
      <c r="AA22" s="75">
        <v>1652</v>
      </c>
      <c r="AB22" s="62">
        <v>1448</v>
      </c>
      <c r="AC22" s="62">
        <v>1448</v>
      </c>
      <c r="AD22" s="75">
        <v>32</v>
      </c>
      <c r="AE22" s="75">
        <v>32</v>
      </c>
      <c r="AF22" s="77">
        <f t="shared" si="22"/>
        <v>2.2099447513812154E-2</v>
      </c>
      <c r="AG22" s="103">
        <f t="shared" si="15"/>
        <v>1.9370460048426151E-2</v>
      </c>
      <c r="AH22" s="164"/>
      <c r="AI22" s="106">
        <v>2322</v>
      </c>
      <c r="AJ22" s="75">
        <v>2322</v>
      </c>
      <c r="AK22" s="62">
        <v>1950</v>
      </c>
      <c r="AL22" s="62">
        <v>1950</v>
      </c>
      <c r="AM22" s="75">
        <v>106</v>
      </c>
      <c r="AN22" s="75">
        <v>106</v>
      </c>
      <c r="AO22" s="77">
        <f t="shared" si="5"/>
        <v>4.5650301464254951E-2</v>
      </c>
      <c r="AP22" s="76">
        <f t="shared" si="23"/>
        <v>4.5650301464254951E-2</v>
      </c>
      <c r="AQ22" s="78">
        <v>77</v>
      </c>
      <c r="AR22" s="75">
        <v>77</v>
      </c>
      <c r="AS22" s="77">
        <f t="shared" si="24"/>
        <v>0.72641509433962259</v>
      </c>
      <c r="AT22" s="103">
        <f t="shared" si="7"/>
        <v>0.72641509433962259</v>
      </c>
      <c r="AU22" s="164"/>
      <c r="AV22" s="106">
        <v>2397</v>
      </c>
      <c r="AW22" s="75">
        <v>2397</v>
      </c>
      <c r="AX22" s="62">
        <v>1827</v>
      </c>
      <c r="AY22" s="62">
        <v>1827</v>
      </c>
      <c r="AZ22" s="75">
        <v>31</v>
      </c>
      <c r="BA22" s="75">
        <v>31</v>
      </c>
      <c r="BB22" s="77">
        <f t="shared" si="11"/>
        <v>1.2932832707551106E-2</v>
      </c>
      <c r="BC22" s="79">
        <f t="shared" si="8"/>
        <v>1.2932832707551106E-2</v>
      </c>
      <c r="BD22" s="75">
        <v>27</v>
      </c>
      <c r="BE22" s="75">
        <v>27</v>
      </c>
      <c r="BF22" s="80">
        <f t="shared" si="25"/>
        <v>0.87096774193548387</v>
      </c>
      <c r="BG22" s="99">
        <f t="shared" si="9"/>
        <v>0.87096774193548387</v>
      </c>
    </row>
    <row r="23" spans="1:59" ht="15.75" x14ac:dyDescent="0.25">
      <c r="A23" s="141" t="s">
        <v>76</v>
      </c>
      <c r="B23" s="106">
        <v>432</v>
      </c>
      <c r="C23" s="62">
        <v>326</v>
      </c>
      <c r="D23" s="75">
        <v>12</v>
      </c>
      <c r="E23" s="103">
        <f>D23/B23</f>
        <v>2.7777777777777776E-2</v>
      </c>
      <c r="F23" s="166"/>
      <c r="G23" s="106">
        <v>439</v>
      </c>
      <c r="H23" s="62">
        <v>363</v>
      </c>
      <c r="I23" s="75">
        <v>12</v>
      </c>
      <c r="J23" s="103">
        <f t="shared" si="20"/>
        <v>2.7334851936218679E-2</v>
      </c>
      <c r="K23" s="164"/>
      <c r="L23" s="106">
        <v>427</v>
      </c>
      <c r="M23" s="62">
        <v>364</v>
      </c>
      <c r="N23" s="75">
        <v>10</v>
      </c>
      <c r="O23" s="103">
        <f>N23/L23</f>
        <v>2.3419203747072601E-2</v>
      </c>
      <c r="P23" s="164"/>
      <c r="Q23" s="181">
        <v>1523</v>
      </c>
      <c r="R23" s="75">
        <v>640</v>
      </c>
      <c r="S23" s="179">
        <v>1321</v>
      </c>
      <c r="T23" s="62">
        <v>535</v>
      </c>
      <c r="U23" s="177">
        <v>33</v>
      </c>
      <c r="V23" s="75">
        <v>18</v>
      </c>
      <c r="W23" s="168">
        <v>3.1511433351924148E-2</v>
      </c>
      <c r="X23" s="103">
        <f t="shared" si="13"/>
        <v>2.8125000000000001E-2</v>
      </c>
      <c r="Y23" s="164"/>
      <c r="Z23" s="174">
        <f>AA23+AA24</f>
        <v>1542</v>
      </c>
      <c r="AA23" s="75">
        <v>680</v>
      </c>
      <c r="AB23" s="172">
        <f>AC23+AC24</f>
        <v>1171</v>
      </c>
      <c r="AC23" s="62">
        <v>493</v>
      </c>
      <c r="AD23" s="170">
        <f>AE23+AE24</f>
        <v>26</v>
      </c>
      <c r="AE23" s="75">
        <v>12</v>
      </c>
      <c r="AF23" s="168">
        <f>AE23/AC23</f>
        <v>2.434077079107505E-2</v>
      </c>
      <c r="AG23" s="103">
        <f t="shared" si="15"/>
        <v>1.7647058823529412E-2</v>
      </c>
      <c r="AH23" s="164"/>
      <c r="AI23" s="174">
        <f>AJ23+AJ24</f>
        <v>2082</v>
      </c>
      <c r="AJ23" s="75">
        <v>990</v>
      </c>
      <c r="AK23" s="172">
        <f>AL23+AL24</f>
        <v>1649</v>
      </c>
      <c r="AL23" s="62">
        <v>767</v>
      </c>
      <c r="AM23" s="170">
        <f>AN23+AN24</f>
        <v>81</v>
      </c>
      <c r="AN23" s="75">
        <v>56</v>
      </c>
      <c r="AO23" s="168">
        <f>AM23/AI23</f>
        <v>3.8904899135446688E-2</v>
      </c>
      <c r="AP23" s="76">
        <f t="shared" ref="AP23:AP24" si="26">AN23/AL23</f>
        <v>7.3011734028683176E-2</v>
      </c>
      <c r="AQ23" s="177">
        <f>AR23+AR24</f>
        <v>65</v>
      </c>
      <c r="AR23" s="75">
        <v>49</v>
      </c>
      <c r="AS23" s="168">
        <f>AQ23/AM23</f>
        <v>0.80246913580246915</v>
      </c>
      <c r="AT23" s="103">
        <f t="shared" si="7"/>
        <v>0.875</v>
      </c>
      <c r="AU23" s="164"/>
      <c r="AV23" s="174">
        <f>AW23+AW24</f>
        <v>2252</v>
      </c>
      <c r="AW23" s="75">
        <v>1141</v>
      </c>
      <c r="AX23" s="172">
        <f>AY23+AY24</f>
        <v>1447</v>
      </c>
      <c r="AY23" s="62">
        <v>693</v>
      </c>
      <c r="AZ23" s="170">
        <f>BA23+BA24</f>
        <v>60</v>
      </c>
      <c r="BA23" s="75">
        <v>59</v>
      </c>
      <c r="BB23" s="168">
        <f t="shared" si="11"/>
        <v>2.664298401420959E-2</v>
      </c>
      <c r="BC23" s="79">
        <f t="shared" si="8"/>
        <v>5.1709027169149865E-2</v>
      </c>
      <c r="BD23" s="170">
        <f>BE23+BE24</f>
        <v>47</v>
      </c>
      <c r="BE23" s="75">
        <v>47</v>
      </c>
      <c r="BF23" s="184">
        <v>0.75757575757575757</v>
      </c>
      <c r="BG23" s="99">
        <f t="shared" si="9"/>
        <v>0.79661016949152541</v>
      </c>
    </row>
    <row r="24" spans="1:59" ht="15.75" x14ac:dyDescent="0.25">
      <c r="A24" s="141" t="s">
        <v>70</v>
      </c>
      <c r="B24" s="106">
        <v>448</v>
      </c>
      <c r="C24" s="62">
        <v>295</v>
      </c>
      <c r="D24" s="75">
        <v>14</v>
      </c>
      <c r="E24" s="103">
        <f>D24/B24</f>
        <v>3.125E-2</v>
      </c>
      <c r="F24" s="166"/>
      <c r="G24" s="106">
        <v>461</v>
      </c>
      <c r="H24" s="62">
        <v>288</v>
      </c>
      <c r="I24" s="75">
        <v>22</v>
      </c>
      <c r="J24" s="103">
        <f t="shared" si="20"/>
        <v>4.7722342733188719E-2</v>
      </c>
      <c r="K24" s="164"/>
      <c r="L24" s="106">
        <v>467</v>
      </c>
      <c r="M24" s="62">
        <v>370</v>
      </c>
      <c r="N24" s="75">
        <v>18</v>
      </c>
      <c r="O24" s="103">
        <f>N24/L24</f>
        <v>3.8543897216274089E-2</v>
      </c>
      <c r="P24" s="164"/>
      <c r="Q24" s="181"/>
      <c r="R24" s="75">
        <v>883</v>
      </c>
      <c r="S24" s="179"/>
      <c r="T24" s="62">
        <v>786</v>
      </c>
      <c r="U24" s="177"/>
      <c r="V24" s="75">
        <v>15</v>
      </c>
      <c r="W24" s="168"/>
      <c r="X24" s="103">
        <f t="shared" si="13"/>
        <v>1.698754246885617E-2</v>
      </c>
      <c r="Y24" s="164"/>
      <c r="Z24" s="174"/>
      <c r="AA24" s="75">
        <v>862</v>
      </c>
      <c r="AB24" s="172"/>
      <c r="AC24" s="62">
        <v>678</v>
      </c>
      <c r="AD24" s="170"/>
      <c r="AE24" s="75">
        <v>14</v>
      </c>
      <c r="AF24" s="168"/>
      <c r="AG24" s="103">
        <f t="shared" si="15"/>
        <v>1.6241299303944315E-2</v>
      </c>
      <c r="AH24" s="164"/>
      <c r="AI24" s="174"/>
      <c r="AJ24" s="75">
        <v>1092</v>
      </c>
      <c r="AK24" s="172"/>
      <c r="AL24" s="62">
        <v>882</v>
      </c>
      <c r="AM24" s="170"/>
      <c r="AN24" s="75">
        <v>25</v>
      </c>
      <c r="AO24" s="168"/>
      <c r="AP24" s="76">
        <f t="shared" si="26"/>
        <v>2.834467120181406E-2</v>
      </c>
      <c r="AQ24" s="177"/>
      <c r="AR24" s="75">
        <v>16</v>
      </c>
      <c r="AS24" s="168"/>
      <c r="AT24" s="103">
        <f t="shared" si="7"/>
        <v>0.64</v>
      </c>
      <c r="AU24" s="164"/>
      <c r="AV24" s="174"/>
      <c r="AW24" s="75">
        <v>1111</v>
      </c>
      <c r="AX24" s="172"/>
      <c r="AY24" s="62">
        <v>754</v>
      </c>
      <c r="AZ24" s="170"/>
      <c r="BA24" s="75">
        <v>1</v>
      </c>
      <c r="BB24" s="168"/>
      <c r="BC24" s="79">
        <f t="shared" si="8"/>
        <v>9.0009000900090005E-4</v>
      </c>
      <c r="BD24" s="170"/>
      <c r="BE24" s="75"/>
      <c r="BF24" s="184"/>
      <c r="BG24" s="99">
        <f t="shared" si="9"/>
        <v>0</v>
      </c>
    </row>
    <row r="25" spans="1:59" ht="15.75" x14ac:dyDescent="0.25">
      <c r="A25" s="141" t="s">
        <v>77</v>
      </c>
      <c r="B25" s="106">
        <v>1025</v>
      </c>
      <c r="C25" s="62">
        <v>610</v>
      </c>
      <c r="D25" s="75">
        <v>53</v>
      </c>
      <c r="E25" s="103">
        <f>D25/B25</f>
        <v>5.1707317073170729E-2</v>
      </c>
      <c r="F25" s="166"/>
      <c r="G25" s="106">
        <v>1035</v>
      </c>
      <c r="H25" s="62">
        <v>634</v>
      </c>
      <c r="I25" s="75">
        <v>45</v>
      </c>
      <c r="J25" s="103">
        <f t="shared" si="20"/>
        <v>4.3478260869565216E-2</v>
      </c>
      <c r="K25" s="164"/>
      <c r="L25" s="106">
        <v>1014</v>
      </c>
      <c r="M25" s="62">
        <v>722</v>
      </c>
      <c r="N25" s="75">
        <v>50</v>
      </c>
      <c r="O25" s="103">
        <f t="shared" si="3"/>
        <v>4.9309664694280081E-2</v>
      </c>
      <c r="P25" s="164"/>
      <c r="Q25" s="110">
        <v>1657</v>
      </c>
      <c r="R25" s="78">
        <v>1657</v>
      </c>
      <c r="S25" s="85">
        <v>1158</v>
      </c>
      <c r="T25" s="85">
        <v>1158</v>
      </c>
      <c r="U25" s="78">
        <v>42</v>
      </c>
      <c r="V25" s="78">
        <v>42</v>
      </c>
      <c r="W25" s="76">
        <f>V25/T25</f>
        <v>3.6269430051813469E-2</v>
      </c>
      <c r="X25" s="103">
        <f t="shared" si="13"/>
        <v>2.5347012673506336E-2</v>
      </c>
      <c r="Y25" s="164"/>
      <c r="Z25" s="106">
        <v>1658</v>
      </c>
      <c r="AA25" s="75">
        <v>1658</v>
      </c>
      <c r="AB25" s="62">
        <v>844</v>
      </c>
      <c r="AC25" s="62">
        <v>844</v>
      </c>
      <c r="AD25" s="75">
        <v>61</v>
      </c>
      <c r="AE25" s="75">
        <v>61</v>
      </c>
      <c r="AF25" s="77">
        <f t="shared" ref="AF25:AF26" si="27">AE25/AC25</f>
        <v>7.2274881516587675E-2</v>
      </c>
      <c r="AG25" s="103">
        <f t="shared" si="15"/>
        <v>3.67913148371532E-2</v>
      </c>
      <c r="AH25" s="164"/>
      <c r="AI25" s="106">
        <v>2332</v>
      </c>
      <c r="AJ25" s="75">
        <v>2332</v>
      </c>
      <c r="AK25" s="62">
        <v>858</v>
      </c>
      <c r="AL25" s="62">
        <v>858</v>
      </c>
      <c r="AM25" s="75">
        <v>166</v>
      </c>
      <c r="AN25" s="75">
        <v>166</v>
      </c>
      <c r="AO25" s="77">
        <f t="shared" si="5"/>
        <v>7.1183533447684397E-2</v>
      </c>
      <c r="AP25" s="76">
        <f t="shared" ref="AP25:AP26" si="28">AN25/AJ25</f>
        <v>7.1183533447684397E-2</v>
      </c>
      <c r="AQ25" s="78">
        <v>117</v>
      </c>
      <c r="AR25" s="75">
        <v>117</v>
      </c>
      <c r="AS25" s="77">
        <f t="shared" si="24"/>
        <v>0.70481927710843373</v>
      </c>
      <c r="AT25" s="103">
        <f t="shared" si="7"/>
        <v>0.70481927710843373</v>
      </c>
      <c r="AU25" s="164"/>
      <c r="AV25" s="106">
        <v>2476</v>
      </c>
      <c r="AW25" s="75">
        <v>2476</v>
      </c>
      <c r="AX25" s="62">
        <v>918</v>
      </c>
      <c r="AY25" s="62">
        <v>918</v>
      </c>
      <c r="AZ25" s="75">
        <v>53</v>
      </c>
      <c r="BA25" s="75">
        <v>119</v>
      </c>
      <c r="BB25" s="77">
        <f t="shared" si="11"/>
        <v>2.1405492730210016E-2</v>
      </c>
      <c r="BC25" s="79">
        <f t="shared" si="8"/>
        <v>4.8061389337641355E-2</v>
      </c>
      <c r="BD25" s="75">
        <v>35</v>
      </c>
      <c r="BE25" s="75">
        <v>35</v>
      </c>
      <c r="BF25" s="80">
        <f t="shared" ref="BF25:BF26" si="29">BD25/AZ25</f>
        <v>0.660377358490566</v>
      </c>
      <c r="BG25" s="99">
        <f t="shared" si="9"/>
        <v>0.29411764705882354</v>
      </c>
    </row>
    <row r="26" spans="1:59" ht="15.75" x14ac:dyDescent="0.25">
      <c r="A26" s="141" t="s">
        <v>100</v>
      </c>
      <c r="B26" s="106">
        <v>612</v>
      </c>
      <c r="C26" s="62">
        <v>451</v>
      </c>
      <c r="D26" s="75">
        <v>28</v>
      </c>
      <c r="E26" s="103">
        <f t="shared" si="10"/>
        <v>4.5751633986928102E-2</v>
      </c>
      <c r="F26" s="166"/>
      <c r="G26" s="106">
        <v>784</v>
      </c>
      <c r="H26" s="62">
        <v>554</v>
      </c>
      <c r="I26" s="75">
        <v>34</v>
      </c>
      <c r="J26" s="103">
        <f t="shared" si="20"/>
        <v>4.336734693877551E-2</v>
      </c>
      <c r="K26" s="164"/>
      <c r="L26" s="106">
        <v>781</v>
      </c>
      <c r="M26" s="62">
        <v>573</v>
      </c>
      <c r="N26" s="75">
        <v>24</v>
      </c>
      <c r="O26" s="103">
        <f t="shared" si="3"/>
        <v>3.0729833546734954E-2</v>
      </c>
      <c r="P26" s="164"/>
      <c r="Q26" s="110">
        <v>1362</v>
      </c>
      <c r="R26" s="78">
        <v>1362</v>
      </c>
      <c r="S26" s="85">
        <v>1118</v>
      </c>
      <c r="T26" s="85">
        <v>1118</v>
      </c>
      <c r="U26" s="78">
        <v>51</v>
      </c>
      <c r="V26" s="78">
        <v>51</v>
      </c>
      <c r="W26" s="76">
        <f>V26/T26</f>
        <v>4.5617173524150269E-2</v>
      </c>
      <c r="X26" s="103">
        <f t="shared" si="13"/>
        <v>3.7444933920704845E-2</v>
      </c>
      <c r="Y26" s="164"/>
      <c r="Z26" s="106">
        <v>1190</v>
      </c>
      <c r="AA26" s="75">
        <v>1190</v>
      </c>
      <c r="AB26" s="62">
        <v>879</v>
      </c>
      <c r="AC26" s="62">
        <v>879</v>
      </c>
      <c r="AD26" s="75">
        <v>37</v>
      </c>
      <c r="AE26" s="75">
        <v>37</v>
      </c>
      <c r="AF26" s="77">
        <f t="shared" si="27"/>
        <v>4.209328782707622E-2</v>
      </c>
      <c r="AG26" s="103">
        <f t="shared" si="15"/>
        <v>3.1092436974789917E-2</v>
      </c>
      <c r="AH26" s="164"/>
      <c r="AI26" s="106">
        <v>1607</v>
      </c>
      <c r="AJ26" s="75">
        <v>1607</v>
      </c>
      <c r="AK26" s="62">
        <v>1157</v>
      </c>
      <c r="AL26" s="62">
        <v>1157</v>
      </c>
      <c r="AM26" s="75">
        <v>143</v>
      </c>
      <c r="AN26" s="75">
        <v>143</v>
      </c>
      <c r="AO26" s="77">
        <f t="shared" si="5"/>
        <v>8.8985687616677037E-2</v>
      </c>
      <c r="AP26" s="76">
        <f t="shared" si="28"/>
        <v>8.8985687616677037E-2</v>
      </c>
      <c r="AQ26" s="78">
        <v>108</v>
      </c>
      <c r="AR26" s="75">
        <v>108</v>
      </c>
      <c r="AS26" s="77">
        <f t="shared" si="24"/>
        <v>0.75524475524475521</v>
      </c>
      <c r="AT26" s="103">
        <f t="shared" si="7"/>
        <v>0.75524475524475521</v>
      </c>
      <c r="AU26" s="164"/>
      <c r="AV26" s="106">
        <v>1688</v>
      </c>
      <c r="AW26" s="75">
        <v>1688</v>
      </c>
      <c r="AX26" s="62">
        <v>626</v>
      </c>
      <c r="AY26" s="62">
        <v>626</v>
      </c>
      <c r="AZ26" s="75">
        <v>28</v>
      </c>
      <c r="BA26" s="75">
        <v>31</v>
      </c>
      <c r="BB26" s="77">
        <f t="shared" si="11"/>
        <v>1.6587677725118485E-2</v>
      </c>
      <c r="BC26" s="79">
        <f t="shared" si="8"/>
        <v>1.8364928909952605E-2</v>
      </c>
      <c r="BD26" s="75">
        <v>20</v>
      </c>
      <c r="BE26" s="75">
        <v>20</v>
      </c>
      <c r="BF26" s="80">
        <f t="shared" si="29"/>
        <v>0.7142857142857143</v>
      </c>
      <c r="BG26" s="99">
        <f t="shared" si="9"/>
        <v>0.64516129032258063</v>
      </c>
    </row>
    <row r="27" spans="1:59" ht="15.75" x14ac:dyDescent="0.25">
      <c r="A27" s="141" t="s">
        <v>78</v>
      </c>
      <c r="B27" s="106">
        <v>707</v>
      </c>
      <c r="C27" s="62">
        <v>347</v>
      </c>
      <c r="D27" s="75">
        <v>14</v>
      </c>
      <c r="E27" s="103">
        <f t="shared" si="10"/>
        <v>1.9801980198019802E-2</v>
      </c>
      <c r="F27" s="166"/>
      <c r="G27" s="106">
        <v>1948</v>
      </c>
      <c r="H27" s="62">
        <v>1171</v>
      </c>
      <c r="I27" s="75">
        <v>116</v>
      </c>
      <c r="J27" s="103">
        <f t="shared" si="20"/>
        <v>5.9548254620123205E-2</v>
      </c>
      <c r="K27" s="164"/>
      <c r="L27" s="106">
        <v>2026</v>
      </c>
      <c r="M27" s="62">
        <v>1129</v>
      </c>
      <c r="N27" s="75">
        <v>129</v>
      </c>
      <c r="O27" s="103">
        <f t="shared" si="3"/>
        <v>6.3672260612043438E-2</v>
      </c>
      <c r="P27" s="164"/>
      <c r="Q27" s="181">
        <v>4079</v>
      </c>
      <c r="R27" s="75">
        <v>3197</v>
      </c>
      <c r="S27" s="179">
        <v>2390</v>
      </c>
      <c r="T27" s="62">
        <v>1897</v>
      </c>
      <c r="U27" s="177">
        <v>158</v>
      </c>
      <c r="V27" s="75">
        <v>106</v>
      </c>
      <c r="W27" s="168">
        <v>3.1511433351924148E-2</v>
      </c>
      <c r="X27" s="103">
        <f t="shared" si="13"/>
        <v>3.3156083828589304E-2</v>
      </c>
      <c r="Y27" s="164"/>
      <c r="Z27" s="174">
        <f>AA27+AA28</f>
        <v>4061</v>
      </c>
      <c r="AA27" s="75">
        <v>3207</v>
      </c>
      <c r="AB27" s="172">
        <f>AC27+AC28</f>
        <v>2228</v>
      </c>
      <c r="AC27" s="62">
        <v>1681</v>
      </c>
      <c r="AD27" s="170">
        <f>AE27+AE28</f>
        <v>118</v>
      </c>
      <c r="AE27" s="75">
        <v>87</v>
      </c>
      <c r="AF27" s="168">
        <f>AE27/AC27</f>
        <v>5.1754907792980372E-2</v>
      </c>
      <c r="AG27" s="103">
        <f t="shared" si="15"/>
        <v>2.7128157156220765E-2</v>
      </c>
      <c r="AH27" s="164"/>
      <c r="AI27" s="174">
        <f>AJ27+AJ28</f>
        <v>6237</v>
      </c>
      <c r="AJ27" s="75">
        <v>5004</v>
      </c>
      <c r="AK27" s="172">
        <f>AL27+AL28</f>
        <v>4006</v>
      </c>
      <c r="AL27" s="62">
        <v>3164</v>
      </c>
      <c r="AM27" s="170">
        <f>AN27+AN28</f>
        <v>404</v>
      </c>
      <c r="AN27" s="75">
        <v>290</v>
      </c>
      <c r="AO27" s="168">
        <f t="shared" si="5"/>
        <v>6.4774731441398115E-2</v>
      </c>
      <c r="AP27" s="76">
        <f t="shared" ref="AP27:AP28" si="30">AN27/AL27</f>
        <v>9.1656131479140326E-2</v>
      </c>
      <c r="AQ27" s="177">
        <f>AR27+AR28</f>
        <v>299</v>
      </c>
      <c r="AR27" s="75">
        <v>210</v>
      </c>
      <c r="AS27" s="168">
        <f>AQ27/AM27</f>
        <v>0.74009900990099009</v>
      </c>
      <c r="AT27" s="103">
        <f t="shared" si="7"/>
        <v>0.72413793103448276</v>
      </c>
      <c r="AU27" s="164"/>
      <c r="AV27" s="174">
        <f>AW27+AW28</f>
        <v>6328</v>
      </c>
      <c r="AW27" s="75">
        <v>5049</v>
      </c>
      <c r="AX27" s="172">
        <f>AY27+AY28</f>
        <v>3891</v>
      </c>
      <c r="AY27" s="62">
        <v>3009</v>
      </c>
      <c r="AZ27" s="170">
        <f>BA27+BA28</f>
        <v>42</v>
      </c>
      <c r="BA27" s="75">
        <v>12</v>
      </c>
      <c r="BB27" s="168">
        <f t="shared" si="11"/>
        <v>6.6371681415929203E-3</v>
      </c>
      <c r="BC27" s="79">
        <f t="shared" si="8"/>
        <v>2.3767082590612004E-3</v>
      </c>
      <c r="BD27" s="170">
        <f>BE27+BE28</f>
        <v>28</v>
      </c>
      <c r="BE27" s="75">
        <v>4</v>
      </c>
      <c r="BF27" s="184">
        <v>0.75757575757575757</v>
      </c>
      <c r="BG27" s="99">
        <f t="shared" si="9"/>
        <v>0.33333333333333331</v>
      </c>
    </row>
    <row r="28" spans="1:59" ht="15.75" x14ac:dyDescent="0.25">
      <c r="A28" s="141" t="s">
        <v>79</v>
      </c>
      <c r="B28" s="106">
        <v>558</v>
      </c>
      <c r="C28" s="62">
        <v>116</v>
      </c>
      <c r="D28" s="75">
        <v>25</v>
      </c>
      <c r="E28" s="103">
        <f t="shared" si="10"/>
        <v>4.4802867383512544E-2</v>
      </c>
      <c r="F28" s="166"/>
      <c r="G28" s="106">
        <v>598</v>
      </c>
      <c r="H28" s="62">
        <v>62</v>
      </c>
      <c r="I28" s="75">
        <v>19</v>
      </c>
      <c r="J28" s="103">
        <f t="shared" si="20"/>
        <v>3.177257525083612E-2</v>
      </c>
      <c r="K28" s="164"/>
      <c r="L28" s="106">
        <v>546</v>
      </c>
      <c r="M28" s="62">
        <v>309</v>
      </c>
      <c r="N28" s="75">
        <v>33</v>
      </c>
      <c r="O28" s="103">
        <f t="shared" si="3"/>
        <v>6.043956043956044E-2</v>
      </c>
      <c r="P28" s="164"/>
      <c r="Q28" s="181"/>
      <c r="R28" s="75">
        <v>882</v>
      </c>
      <c r="S28" s="179"/>
      <c r="T28" s="62">
        <v>493</v>
      </c>
      <c r="U28" s="177"/>
      <c r="V28" s="75">
        <v>52</v>
      </c>
      <c r="W28" s="168"/>
      <c r="X28" s="103">
        <f t="shared" si="13"/>
        <v>5.8956916099773243E-2</v>
      </c>
      <c r="Y28" s="164"/>
      <c r="Z28" s="174"/>
      <c r="AA28" s="75">
        <v>854</v>
      </c>
      <c r="AB28" s="172"/>
      <c r="AC28" s="62">
        <v>547</v>
      </c>
      <c r="AD28" s="170"/>
      <c r="AE28" s="75">
        <v>31</v>
      </c>
      <c r="AF28" s="168"/>
      <c r="AG28" s="103">
        <f t="shared" si="15"/>
        <v>3.6299765807962528E-2</v>
      </c>
      <c r="AH28" s="164"/>
      <c r="AI28" s="174"/>
      <c r="AJ28" s="75">
        <v>1233</v>
      </c>
      <c r="AK28" s="172"/>
      <c r="AL28" s="62">
        <v>842</v>
      </c>
      <c r="AM28" s="170"/>
      <c r="AN28" s="75">
        <v>114</v>
      </c>
      <c r="AO28" s="168"/>
      <c r="AP28" s="76">
        <f t="shared" si="30"/>
        <v>0.13539192399049882</v>
      </c>
      <c r="AQ28" s="177"/>
      <c r="AR28" s="75">
        <v>89</v>
      </c>
      <c r="AS28" s="168"/>
      <c r="AT28" s="103">
        <f t="shared" si="7"/>
        <v>0.7807017543859649</v>
      </c>
      <c r="AU28" s="164"/>
      <c r="AV28" s="174"/>
      <c r="AW28" s="75">
        <v>1279</v>
      </c>
      <c r="AX28" s="172"/>
      <c r="AY28" s="62">
        <v>882</v>
      </c>
      <c r="AZ28" s="170"/>
      <c r="BA28" s="75">
        <v>30</v>
      </c>
      <c r="BB28" s="168"/>
      <c r="BC28" s="79">
        <f t="shared" si="8"/>
        <v>2.3455824863174355E-2</v>
      </c>
      <c r="BD28" s="170"/>
      <c r="BE28" s="75">
        <v>24</v>
      </c>
      <c r="BF28" s="184"/>
      <c r="BG28" s="99">
        <f t="shared" si="9"/>
        <v>0.8</v>
      </c>
    </row>
    <row r="29" spans="1:59" ht="15.75" x14ac:dyDescent="0.25">
      <c r="A29" s="141" t="s">
        <v>80</v>
      </c>
      <c r="B29" s="106">
        <v>2552</v>
      </c>
      <c r="C29" s="62">
        <v>1710</v>
      </c>
      <c r="D29" s="75">
        <v>129</v>
      </c>
      <c r="E29" s="103">
        <f t="shared" si="10"/>
        <v>5.054858934169279E-2</v>
      </c>
      <c r="F29" s="166"/>
      <c r="G29" s="106">
        <v>2798</v>
      </c>
      <c r="H29" s="62">
        <v>2073</v>
      </c>
      <c r="I29" s="75">
        <v>194</v>
      </c>
      <c r="J29" s="103">
        <f t="shared" si="20"/>
        <v>6.9335239456754821E-2</v>
      </c>
      <c r="K29" s="164"/>
      <c r="L29" s="106">
        <v>2775</v>
      </c>
      <c r="M29" s="62">
        <v>1828</v>
      </c>
      <c r="N29" s="75">
        <v>193</v>
      </c>
      <c r="O29" s="103">
        <f t="shared" si="3"/>
        <v>6.9549549549549547E-2</v>
      </c>
      <c r="P29" s="164"/>
      <c r="Q29" s="110">
        <v>4994</v>
      </c>
      <c r="R29" s="78">
        <v>4994</v>
      </c>
      <c r="S29" s="85">
        <v>4172</v>
      </c>
      <c r="T29" s="85">
        <v>4172</v>
      </c>
      <c r="U29" s="78">
        <v>146</v>
      </c>
      <c r="V29" s="78">
        <v>146</v>
      </c>
      <c r="W29" s="76">
        <f>V29/T29</f>
        <v>3.4995206136145734E-2</v>
      </c>
      <c r="X29" s="103">
        <f t="shared" si="13"/>
        <v>2.923508209851822E-2</v>
      </c>
      <c r="Y29" s="164"/>
      <c r="Z29" s="106">
        <v>5139</v>
      </c>
      <c r="AA29" s="75">
        <v>5139</v>
      </c>
      <c r="AB29" s="62">
        <v>4538</v>
      </c>
      <c r="AC29" s="62">
        <v>4538</v>
      </c>
      <c r="AD29" s="75">
        <v>108</v>
      </c>
      <c r="AE29" s="75">
        <v>108</v>
      </c>
      <c r="AF29" s="77">
        <f t="shared" ref="AF29:AF33" si="31">AE29/AC29</f>
        <v>2.3799030409872191E-2</v>
      </c>
      <c r="AG29" s="103">
        <f t="shared" si="15"/>
        <v>2.1015761821366025E-2</v>
      </c>
      <c r="AH29" s="164"/>
      <c r="AI29" s="106">
        <v>7903</v>
      </c>
      <c r="AJ29" s="75">
        <v>7903</v>
      </c>
      <c r="AK29" s="62">
        <v>5475</v>
      </c>
      <c r="AL29" s="62">
        <v>5475</v>
      </c>
      <c r="AM29" s="75">
        <v>377</v>
      </c>
      <c r="AN29" s="75">
        <v>377</v>
      </c>
      <c r="AO29" s="77">
        <f t="shared" si="5"/>
        <v>4.7703403770719979E-2</v>
      </c>
      <c r="AP29" s="76">
        <f t="shared" ref="AP29:AP33" si="32">AN29/AJ29</f>
        <v>4.7703403770719979E-2</v>
      </c>
      <c r="AQ29" s="78">
        <v>250</v>
      </c>
      <c r="AR29" s="75">
        <v>250</v>
      </c>
      <c r="AS29" s="77">
        <f t="shared" ref="AS29:AS33" si="33">AQ29/AM29</f>
        <v>0.66312997347480107</v>
      </c>
      <c r="AT29" s="103">
        <f t="shared" si="7"/>
        <v>0.66312997347480107</v>
      </c>
      <c r="AU29" s="164"/>
      <c r="AV29" s="106">
        <v>7791</v>
      </c>
      <c r="AW29" s="75">
        <v>7791</v>
      </c>
      <c r="AX29" s="62">
        <v>6113</v>
      </c>
      <c r="AY29" s="62">
        <v>6113</v>
      </c>
      <c r="AZ29" s="75">
        <v>67</v>
      </c>
      <c r="BA29" s="75">
        <v>67</v>
      </c>
      <c r="BB29" s="77">
        <f t="shared" si="11"/>
        <v>8.5996662816069831E-3</v>
      </c>
      <c r="BC29" s="79">
        <f t="shared" si="8"/>
        <v>8.5996662816069831E-3</v>
      </c>
      <c r="BD29" s="75">
        <v>48</v>
      </c>
      <c r="BE29" s="75">
        <v>48</v>
      </c>
      <c r="BF29" s="80">
        <f t="shared" ref="BF29:BF33" si="34">BD29/AZ29</f>
        <v>0.71641791044776115</v>
      </c>
      <c r="BG29" s="99">
        <f t="shared" si="9"/>
        <v>0.71641791044776115</v>
      </c>
    </row>
    <row r="30" spans="1:59" ht="15.75" x14ac:dyDescent="0.25">
      <c r="A30" s="141" t="s">
        <v>81</v>
      </c>
      <c r="B30" s="106">
        <v>405</v>
      </c>
      <c r="C30" s="62">
        <v>304</v>
      </c>
      <c r="D30" s="75">
        <v>12</v>
      </c>
      <c r="E30" s="103">
        <f t="shared" si="10"/>
        <v>2.9629629629629631E-2</v>
      </c>
      <c r="F30" s="166"/>
      <c r="G30" s="106">
        <v>392</v>
      </c>
      <c r="H30" s="62">
        <v>298</v>
      </c>
      <c r="I30" s="75">
        <v>12</v>
      </c>
      <c r="J30" s="103">
        <f t="shared" si="20"/>
        <v>3.0612244897959183E-2</v>
      </c>
      <c r="K30" s="164"/>
      <c r="L30" s="106">
        <v>410</v>
      </c>
      <c r="M30" s="62">
        <v>255</v>
      </c>
      <c r="N30" s="75">
        <v>12</v>
      </c>
      <c r="O30" s="103">
        <f t="shared" si="3"/>
        <v>2.9268292682926831E-2</v>
      </c>
      <c r="P30" s="164"/>
      <c r="Q30" s="110">
        <v>727</v>
      </c>
      <c r="R30" s="78">
        <v>727</v>
      </c>
      <c r="S30" s="85">
        <v>537</v>
      </c>
      <c r="T30" s="85">
        <v>537</v>
      </c>
      <c r="U30" s="78">
        <v>15</v>
      </c>
      <c r="V30" s="78">
        <v>15</v>
      </c>
      <c r="W30" s="76">
        <f>V30/T30</f>
        <v>2.7932960893854747E-2</v>
      </c>
      <c r="X30" s="103">
        <f t="shared" si="13"/>
        <v>2.0632737276478678E-2</v>
      </c>
      <c r="Y30" s="164"/>
      <c r="Z30" s="106">
        <v>719</v>
      </c>
      <c r="AA30" s="75">
        <v>719</v>
      </c>
      <c r="AB30" s="62">
        <v>589</v>
      </c>
      <c r="AC30" s="62">
        <v>589</v>
      </c>
      <c r="AD30" s="75">
        <v>10</v>
      </c>
      <c r="AE30" s="75">
        <v>10</v>
      </c>
      <c r="AF30" s="77">
        <f t="shared" si="31"/>
        <v>1.6977928692699491E-2</v>
      </c>
      <c r="AG30" s="103">
        <f t="shared" si="15"/>
        <v>1.3908205841446454E-2</v>
      </c>
      <c r="AH30" s="164"/>
      <c r="AI30" s="106">
        <v>1059</v>
      </c>
      <c r="AJ30" s="75">
        <v>1059</v>
      </c>
      <c r="AK30" s="62">
        <v>801</v>
      </c>
      <c r="AL30" s="62">
        <v>801</v>
      </c>
      <c r="AM30" s="75">
        <v>45</v>
      </c>
      <c r="AN30" s="75">
        <v>45</v>
      </c>
      <c r="AO30" s="77">
        <f t="shared" si="5"/>
        <v>4.2492917847025496E-2</v>
      </c>
      <c r="AP30" s="76">
        <f t="shared" si="32"/>
        <v>4.2492917847025496E-2</v>
      </c>
      <c r="AQ30" s="78">
        <v>38</v>
      </c>
      <c r="AR30" s="75">
        <v>38</v>
      </c>
      <c r="AS30" s="77">
        <f t="shared" si="33"/>
        <v>0.84444444444444444</v>
      </c>
      <c r="AT30" s="103">
        <f t="shared" si="7"/>
        <v>0.84444444444444444</v>
      </c>
      <c r="AU30" s="164"/>
      <c r="AV30" s="106">
        <v>1063</v>
      </c>
      <c r="AW30" s="75">
        <v>1063</v>
      </c>
      <c r="AX30" s="62">
        <v>788</v>
      </c>
      <c r="AY30" s="62">
        <v>788</v>
      </c>
      <c r="AZ30" s="75">
        <v>8</v>
      </c>
      <c r="BA30" s="75">
        <v>8</v>
      </c>
      <c r="BB30" s="77">
        <f t="shared" si="11"/>
        <v>7.525870178739417E-3</v>
      </c>
      <c r="BC30" s="79">
        <f t="shared" si="8"/>
        <v>7.525870178739417E-3</v>
      </c>
      <c r="BD30" s="75">
        <v>5</v>
      </c>
      <c r="BE30" s="75">
        <v>5</v>
      </c>
      <c r="BF30" s="80">
        <f t="shared" si="34"/>
        <v>0.625</v>
      </c>
      <c r="BG30" s="99">
        <f t="shared" si="9"/>
        <v>0.625</v>
      </c>
    </row>
    <row r="31" spans="1:59" ht="15.75" x14ac:dyDescent="0.25">
      <c r="A31" s="141" t="s">
        <v>39</v>
      </c>
      <c r="B31" s="106">
        <v>5367</v>
      </c>
      <c r="C31" s="62">
        <v>3720</v>
      </c>
      <c r="D31" s="75">
        <v>207</v>
      </c>
      <c r="E31" s="103">
        <f t="shared" si="10"/>
        <v>3.8569032979318053E-2</v>
      </c>
      <c r="F31" s="166"/>
      <c r="G31" s="106">
        <v>5759</v>
      </c>
      <c r="H31" s="62">
        <v>4174</v>
      </c>
      <c r="I31" s="75">
        <v>303</v>
      </c>
      <c r="J31" s="103">
        <f t="shared" si="20"/>
        <v>5.2613300920298665E-2</v>
      </c>
      <c r="K31" s="164"/>
      <c r="L31" s="106">
        <v>6174</v>
      </c>
      <c r="M31" s="62">
        <v>4578</v>
      </c>
      <c r="N31" s="75">
        <v>307</v>
      </c>
      <c r="O31" s="103">
        <f t="shared" si="3"/>
        <v>4.9724651765468093E-2</v>
      </c>
      <c r="P31" s="164"/>
      <c r="Q31" s="110">
        <v>11598</v>
      </c>
      <c r="R31" s="78">
        <v>11598</v>
      </c>
      <c r="S31" s="85">
        <v>8762</v>
      </c>
      <c r="T31" s="85">
        <v>8762</v>
      </c>
      <c r="U31" s="78">
        <v>321</v>
      </c>
      <c r="V31" s="78">
        <v>321</v>
      </c>
      <c r="W31" s="76">
        <f>V31/T31</f>
        <v>3.6635471353572244E-2</v>
      </c>
      <c r="X31" s="103">
        <f t="shared" si="13"/>
        <v>2.7677185721676149E-2</v>
      </c>
      <c r="Y31" s="164"/>
      <c r="Z31" s="106">
        <v>13295</v>
      </c>
      <c r="AA31" s="75">
        <v>13295</v>
      </c>
      <c r="AB31" s="62">
        <v>11511</v>
      </c>
      <c r="AC31" s="62">
        <v>11511</v>
      </c>
      <c r="AD31" s="75">
        <v>273</v>
      </c>
      <c r="AE31" s="75">
        <v>273</v>
      </c>
      <c r="AF31" s="77">
        <f t="shared" si="31"/>
        <v>2.3716445139431847E-2</v>
      </c>
      <c r="AG31" s="103">
        <f t="shared" si="15"/>
        <v>2.0534035351635952E-2</v>
      </c>
      <c r="AH31" s="164"/>
      <c r="AI31" s="106">
        <v>19070</v>
      </c>
      <c r="AJ31" s="75">
        <v>19070</v>
      </c>
      <c r="AK31" s="62">
        <v>14040</v>
      </c>
      <c r="AL31" s="62">
        <v>14040</v>
      </c>
      <c r="AM31" s="75">
        <v>967</v>
      </c>
      <c r="AN31" s="75">
        <v>967</v>
      </c>
      <c r="AO31" s="77">
        <f t="shared" si="5"/>
        <v>5.0707918196119563E-2</v>
      </c>
      <c r="AP31" s="76">
        <f t="shared" si="32"/>
        <v>5.0707918196119563E-2</v>
      </c>
      <c r="AQ31" s="78">
        <v>734</v>
      </c>
      <c r="AR31" s="75">
        <v>734</v>
      </c>
      <c r="AS31" s="77">
        <f t="shared" si="33"/>
        <v>0.75904860392967943</v>
      </c>
      <c r="AT31" s="103">
        <f t="shared" si="7"/>
        <v>0.75904860392967943</v>
      </c>
      <c r="AU31" s="164"/>
      <c r="AV31" s="106">
        <v>20198</v>
      </c>
      <c r="AW31" s="75">
        <v>20198</v>
      </c>
      <c r="AX31" s="62">
        <v>16187</v>
      </c>
      <c r="AY31" s="62">
        <v>16187</v>
      </c>
      <c r="AZ31" s="75">
        <v>24</v>
      </c>
      <c r="BA31" s="75">
        <v>24</v>
      </c>
      <c r="BB31" s="77">
        <f t="shared" si="11"/>
        <v>1.188236459055352E-3</v>
      </c>
      <c r="BC31" s="79">
        <f t="shared" si="8"/>
        <v>1.188236459055352E-3</v>
      </c>
      <c r="BD31" s="75">
        <v>13</v>
      </c>
      <c r="BE31" s="75">
        <v>13</v>
      </c>
      <c r="BF31" s="80">
        <f t="shared" si="34"/>
        <v>0.54166666666666663</v>
      </c>
      <c r="BG31" s="99">
        <f t="shared" si="9"/>
        <v>0.54166666666666663</v>
      </c>
    </row>
    <row r="32" spans="1:59" ht="15.75" x14ac:dyDescent="0.25">
      <c r="A32" s="141" t="s">
        <v>82</v>
      </c>
      <c r="B32" s="106">
        <v>1362</v>
      </c>
      <c r="C32" s="62" t="s">
        <v>93</v>
      </c>
      <c r="D32" s="75">
        <v>65</v>
      </c>
      <c r="E32" s="103">
        <f t="shared" si="10"/>
        <v>4.772393538913363E-2</v>
      </c>
      <c r="F32" s="166"/>
      <c r="G32" s="106">
        <v>1554</v>
      </c>
      <c r="H32" s="62">
        <v>999</v>
      </c>
      <c r="I32" s="75">
        <v>68</v>
      </c>
      <c r="J32" s="103">
        <f t="shared" si="20"/>
        <v>4.3758043758043756E-2</v>
      </c>
      <c r="K32" s="164"/>
      <c r="L32" s="106">
        <v>1709</v>
      </c>
      <c r="M32" s="62">
        <v>956</v>
      </c>
      <c r="N32" s="75">
        <v>85</v>
      </c>
      <c r="O32" s="103">
        <f t="shared" si="3"/>
        <v>4.9736688121708603E-2</v>
      </c>
      <c r="P32" s="164"/>
      <c r="Q32" s="110">
        <v>2972</v>
      </c>
      <c r="R32" s="78">
        <v>2972</v>
      </c>
      <c r="S32" s="85">
        <v>2180</v>
      </c>
      <c r="T32" s="85">
        <v>2180</v>
      </c>
      <c r="U32" s="78">
        <v>73</v>
      </c>
      <c r="V32" s="78">
        <v>73</v>
      </c>
      <c r="W32" s="76">
        <f>V32/T32</f>
        <v>3.3486238532110094E-2</v>
      </c>
      <c r="X32" s="103">
        <f t="shared" si="13"/>
        <v>2.4562584118438761E-2</v>
      </c>
      <c r="Y32" s="164"/>
      <c r="Z32" s="106">
        <v>4578</v>
      </c>
      <c r="AA32" s="75">
        <v>4578</v>
      </c>
      <c r="AB32" s="62">
        <v>3892</v>
      </c>
      <c r="AC32" s="62">
        <v>3892</v>
      </c>
      <c r="AD32" s="75">
        <v>106</v>
      </c>
      <c r="AE32" s="75">
        <v>106</v>
      </c>
      <c r="AF32" s="77">
        <f t="shared" si="31"/>
        <v>2.7235354573484069E-2</v>
      </c>
      <c r="AG32" s="103">
        <f t="shared" si="15"/>
        <v>2.3154215814766274E-2</v>
      </c>
      <c r="AH32" s="164"/>
      <c r="AI32" s="106">
        <v>6363</v>
      </c>
      <c r="AJ32" s="75">
        <v>6363</v>
      </c>
      <c r="AK32" s="62">
        <v>4896</v>
      </c>
      <c r="AL32" s="62">
        <v>4896</v>
      </c>
      <c r="AM32" s="75">
        <v>330</v>
      </c>
      <c r="AN32" s="75">
        <v>330</v>
      </c>
      <c r="AO32" s="77">
        <f t="shared" si="5"/>
        <v>5.186232909005186E-2</v>
      </c>
      <c r="AP32" s="76">
        <f t="shared" si="32"/>
        <v>5.186232909005186E-2</v>
      </c>
      <c r="AQ32" s="78">
        <v>236</v>
      </c>
      <c r="AR32" s="75">
        <v>236</v>
      </c>
      <c r="AS32" s="77">
        <f t="shared" si="33"/>
        <v>0.7151515151515152</v>
      </c>
      <c r="AT32" s="103">
        <f t="shared" si="7"/>
        <v>0.7151515151515152</v>
      </c>
      <c r="AU32" s="164"/>
      <c r="AV32" s="106">
        <v>7218</v>
      </c>
      <c r="AW32" s="75">
        <v>7218</v>
      </c>
      <c r="AX32" s="62">
        <v>5674</v>
      </c>
      <c r="AY32" s="62">
        <v>5674</v>
      </c>
      <c r="AZ32" s="75">
        <v>33</v>
      </c>
      <c r="BA32" s="75">
        <v>33</v>
      </c>
      <c r="BB32" s="77">
        <f t="shared" si="11"/>
        <v>4.57190357439734E-3</v>
      </c>
      <c r="BC32" s="79">
        <f t="shared" si="8"/>
        <v>4.57190357439734E-3</v>
      </c>
      <c r="BD32" s="75">
        <v>19</v>
      </c>
      <c r="BE32" s="75">
        <v>19</v>
      </c>
      <c r="BF32" s="80">
        <f t="shared" si="34"/>
        <v>0.5757575757575758</v>
      </c>
      <c r="BG32" s="99">
        <f t="shared" si="9"/>
        <v>0.5757575757575758</v>
      </c>
    </row>
    <row r="33" spans="1:59" ht="15.75" x14ac:dyDescent="0.25">
      <c r="A33" s="141" t="s">
        <v>83</v>
      </c>
      <c r="B33" s="106">
        <v>12832</v>
      </c>
      <c r="C33" s="62">
        <v>7842</v>
      </c>
      <c r="D33" s="75">
        <v>947</v>
      </c>
      <c r="E33" s="103">
        <f t="shared" si="10"/>
        <v>7.3799875311720692E-2</v>
      </c>
      <c r="F33" s="166"/>
      <c r="G33" s="106">
        <v>13875</v>
      </c>
      <c r="H33" s="62">
        <v>9356</v>
      </c>
      <c r="I33" s="75">
        <v>972</v>
      </c>
      <c r="J33" s="103">
        <f t="shared" si="20"/>
        <v>7.0054054054054057E-2</v>
      </c>
      <c r="K33" s="164"/>
      <c r="L33" s="106">
        <v>14428</v>
      </c>
      <c r="M33" s="62">
        <v>11014</v>
      </c>
      <c r="N33" s="75">
        <v>738</v>
      </c>
      <c r="O33" s="103">
        <f t="shared" si="3"/>
        <v>5.1150540615469919E-2</v>
      </c>
      <c r="P33" s="164"/>
      <c r="Q33" s="110">
        <v>26872</v>
      </c>
      <c r="R33" s="78">
        <v>26872</v>
      </c>
      <c r="S33" s="85">
        <v>21545</v>
      </c>
      <c r="T33" s="85">
        <v>21545</v>
      </c>
      <c r="U33" s="78">
        <v>682</v>
      </c>
      <c r="V33" s="78">
        <v>682</v>
      </c>
      <c r="W33" s="76">
        <f>V33/T33</f>
        <v>3.1654676258992806E-2</v>
      </c>
      <c r="X33" s="103">
        <f t="shared" si="13"/>
        <v>2.5379577255135458E-2</v>
      </c>
      <c r="Y33" s="164"/>
      <c r="Z33" s="106">
        <v>28955</v>
      </c>
      <c r="AA33" s="75">
        <v>28955</v>
      </c>
      <c r="AB33" s="62">
        <v>21477</v>
      </c>
      <c r="AC33" s="62">
        <v>21477</v>
      </c>
      <c r="AD33" s="75">
        <v>618</v>
      </c>
      <c r="AE33" s="75">
        <v>618</v>
      </c>
      <c r="AF33" s="77">
        <f t="shared" si="31"/>
        <v>2.8774968571029472E-2</v>
      </c>
      <c r="AG33" s="103">
        <f t="shared" si="15"/>
        <v>2.1343463995855638E-2</v>
      </c>
      <c r="AH33" s="164"/>
      <c r="AI33" s="106">
        <v>43120</v>
      </c>
      <c r="AJ33" s="75">
        <v>43120</v>
      </c>
      <c r="AK33" s="62">
        <v>30511</v>
      </c>
      <c r="AL33" s="62">
        <v>30511</v>
      </c>
      <c r="AM33" s="75">
        <v>2418</v>
      </c>
      <c r="AN33" s="75">
        <v>2418</v>
      </c>
      <c r="AO33" s="77">
        <f t="shared" si="5"/>
        <v>5.6076066790352506E-2</v>
      </c>
      <c r="AP33" s="76">
        <f t="shared" si="32"/>
        <v>5.6076066790352506E-2</v>
      </c>
      <c r="AQ33" s="78">
        <v>1834</v>
      </c>
      <c r="AR33" s="75">
        <v>1834</v>
      </c>
      <c r="AS33" s="77">
        <f t="shared" si="33"/>
        <v>0.75847808105872627</v>
      </c>
      <c r="AT33" s="103">
        <f t="shared" si="7"/>
        <v>0.75847808105872627</v>
      </c>
      <c r="AU33" s="164"/>
      <c r="AV33" s="106">
        <v>44420</v>
      </c>
      <c r="AW33" s="75">
        <v>44420</v>
      </c>
      <c r="AX33" s="62">
        <v>31280</v>
      </c>
      <c r="AY33" s="62">
        <v>31280</v>
      </c>
      <c r="AZ33" s="75">
        <v>196</v>
      </c>
      <c r="BA33" s="75">
        <v>196</v>
      </c>
      <c r="BB33" s="77">
        <f t="shared" si="11"/>
        <v>4.4124268347591174E-3</v>
      </c>
      <c r="BC33" s="79">
        <f t="shared" si="8"/>
        <v>4.4124268347591174E-3</v>
      </c>
      <c r="BD33" s="75">
        <v>153</v>
      </c>
      <c r="BE33" s="75">
        <v>153</v>
      </c>
      <c r="BF33" s="80">
        <f t="shared" si="34"/>
        <v>0.78061224489795922</v>
      </c>
      <c r="BG33" s="99">
        <f t="shared" si="9"/>
        <v>0.78061224489795922</v>
      </c>
    </row>
    <row r="34" spans="1:59" ht="15.75" x14ac:dyDescent="0.25">
      <c r="A34" s="141" t="s">
        <v>84</v>
      </c>
      <c r="B34" s="106">
        <v>1068</v>
      </c>
      <c r="C34" s="62">
        <v>1680</v>
      </c>
      <c r="D34" s="75">
        <v>108</v>
      </c>
      <c r="E34" s="103">
        <f t="shared" si="10"/>
        <v>0.10112359550561797</v>
      </c>
      <c r="F34" s="166"/>
      <c r="G34" s="106">
        <v>2480</v>
      </c>
      <c r="H34" s="62">
        <v>2021</v>
      </c>
      <c r="I34" s="75">
        <v>92</v>
      </c>
      <c r="J34" s="103">
        <f t="shared" si="20"/>
        <v>3.7096774193548385E-2</v>
      </c>
      <c r="K34" s="164"/>
      <c r="L34" s="106">
        <v>2968</v>
      </c>
      <c r="M34" s="62">
        <v>2268</v>
      </c>
      <c r="N34" s="75">
        <v>85</v>
      </c>
      <c r="O34" s="103">
        <f t="shared" si="3"/>
        <v>2.8638814016172506E-2</v>
      </c>
      <c r="P34" s="164"/>
      <c r="Q34" s="181">
        <v>5148</v>
      </c>
      <c r="R34" s="75">
        <v>4437</v>
      </c>
      <c r="S34" s="179">
        <v>4145</v>
      </c>
      <c r="T34" s="62">
        <v>3484</v>
      </c>
      <c r="U34" s="177">
        <v>164</v>
      </c>
      <c r="V34" s="75">
        <v>159</v>
      </c>
      <c r="W34" s="168">
        <v>3.1511433351924148E-2</v>
      </c>
      <c r="X34" s="103">
        <f t="shared" si="13"/>
        <v>3.5835023664638269E-2</v>
      </c>
      <c r="Y34" s="164"/>
      <c r="Z34" s="174">
        <f>AA34+AA35</f>
        <v>5364</v>
      </c>
      <c r="AA34" s="75">
        <v>4590</v>
      </c>
      <c r="AB34" s="172">
        <f>AC34+AC35</f>
        <v>3707</v>
      </c>
      <c r="AC34" s="62">
        <v>3124</v>
      </c>
      <c r="AD34" s="170">
        <f>AE34+AE35</f>
        <v>124</v>
      </c>
      <c r="AE34" s="75">
        <v>123</v>
      </c>
      <c r="AF34" s="168">
        <f>AE34/AC34</f>
        <v>3.9372599231754159E-2</v>
      </c>
      <c r="AG34" s="103">
        <f t="shared" si="15"/>
        <v>2.6797385620915031E-2</v>
      </c>
      <c r="AH34" s="164"/>
      <c r="AI34" s="174">
        <f>AJ34+AJ35</f>
        <v>7538</v>
      </c>
      <c r="AJ34" s="75">
        <v>6299</v>
      </c>
      <c r="AK34" s="172">
        <f>AL34+AL35</f>
        <v>3834</v>
      </c>
      <c r="AL34" s="62">
        <v>3372</v>
      </c>
      <c r="AM34" s="170">
        <f>AN34+AN35</f>
        <v>353</v>
      </c>
      <c r="AN34" s="75">
        <v>353</v>
      </c>
      <c r="AO34" s="168">
        <f t="shared" si="5"/>
        <v>4.6829397718227646E-2</v>
      </c>
      <c r="AP34" s="76">
        <f t="shared" ref="AP34:AP35" si="35">AN34/AL34</f>
        <v>0.10468564650059312</v>
      </c>
      <c r="AQ34" s="177">
        <f>AR34+AR35</f>
        <v>256</v>
      </c>
      <c r="AR34" s="75">
        <v>256</v>
      </c>
      <c r="AS34" s="168">
        <f>AQ34/AM34</f>
        <v>0.72521246458923516</v>
      </c>
      <c r="AT34" s="103">
        <f t="shared" si="7"/>
        <v>0.72521246458923516</v>
      </c>
      <c r="AU34" s="164"/>
      <c r="AV34" s="174">
        <f>AW34+AW35</f>
        <v>8870</v>
      </c>
      <c r="AW34" s="75">
        <v>7432</v>
      </c>
      <c r="AX34" s="172">
        <f>AY34+AY35</f>
        <v>7462</v>
      </c>
      <c r="AY34" s="62">
        <v>6244</v>
      </c>
      <c r="AZ34" s="170">
        <f>BA34+BA35</f>
        <v>140</v>
      </c>
      <c r="BA34" s="75">
        <v>138</v>
      </c>
      <c r="BB34" s="168">
        <f t="shared" si="11"/>
        <v>1.5783540022547914E-2</v>
      </c>
      <c r="BC34" s="79">
        <f t="shared" si="8"/>
        <v>1.8568353067814854E-2</v>
      </c>
      <c r="BD34" s="170">
        <f>BE34+BE35</f>
        <v>119</v>
      </c>
      <c r="BE34" s="75">
        <v>117</v>
      </c>
      <c r="BF34" s="184">
        <v>0.75757575757575757</v>
      </c>
      <c r="BG34" s="99">
        <f t="shared" si="9"/>
        <v>0.84782608695652173</v>
      </c>
    </row>
    <row r="35" spans="1:59" ht="15.75" x14ac:dyDescent="0.25">
      <c r="A35" s="141" t="s">
        <v>85</v>
      </c>
      <c r="B35" s="106">
        <v>329</v>
      </c>
      <c r="C35" s="62">
        <v>10</v>
      </c>
      <c r="D35" s="75">
        <v>0</v>
      </c>
      <c r="E35" s="103">
        <f t="shared" si="10"/>
        <v>0</v>
      </c>
      <c r="F35" s="166"/>
      <c r="G35" s="106">
        <v>329</v>
      </c>
      <c r="H35" s="62">
        <v>0</v>
      </c>
      <c r="I35" s="75">
        <v>0</v>
      </c>
      <c r="J35" s="103">
        <f t="shared" si="20"/>
        <v>0</v>
      </c>
      <c r="K35" s="164"/>
      <c r="L35" s="106">
        <v>363</v>
      </c>
      <c r="M35" s="62">
        <v>4</v>
      </c>
      <c r="N35" s="75">
        <v>0</v>
      </c>
      <c r="O35" s="103">
        <f t="shared" si="3"/>
        <v>0</v>
      </c>
      <c r="P35" s="164"/>
      <c r="Q35" s="181"/>
      <c r="R35" s="75">
        <v>711</v>
      </c>
      <c r="S35" s="179"/>
      <c r="T35" s="62">
        <v>661</v>
      </c>
      <c r="U35" s="177"/>
      <c r="V35" s="75">
        <v>5</v>
      </c>
      <c r="W35" s="168"/>
      <c r="X35" s="103">
        <f t="shared" si="13"/>
        <v>7.0323488045007029E-3</v>
      </c>
      <c r="Y35" s="164"/>
      <c r="Z35" s="174"/>
      <c r="AA35" s="75">
        <v>774</v>
      </c>
      <c r="AB35" s="172"/>
      <c r="AC35" s="62">
        <v>583</v>
      </c>
      <c r="AD35" s="170"/>
      <c r="AE35" s="75">
        <v>1</v>
      </c>
      <c r="AF35" s="168"/>
      <c r="AG35" s="103">
        <f t="shared" si="15"/>
        <v>1.2919896640826874E-3</v>
      </c>
      <c r="AH35" s="164"/>
      <c r="AI35" s="174"/>
      <c r="AJ35" s="75">
        <v>1239</v>
      </c>
      <c r="AK35" s="172"/>
      <c r="AL35" s="62">
        <v>462</v>
      </c>
      <c r="AM35" s="170"/>
      <c r="AN35" s="75">
        <v>0</v>
      </c>
      <c r="AO35" s="168"/>
      <c r="AP35" s="76">
        <f t="shared" si="35"/>
        <v>0</v>
      </c>
      <c r="AQ35" s="177"/>
      <c r="AR35" s="75">
        <v>0</v>
      </c>
      <c r="AS35" s="168"/>
      <c r="AT35" s="103">
        <v>0</v>
      </c>
      <c r="AU35" s="164"/>
      <c r="AV35" s="174"/>
      <c r="AW35" s="75">
        <v>1438</v>
      </c>
      <c r="AX35" s="172"/>
      <c r="AY35" s="62">
        <v>1218</v>
      </c>
      <c r="AZ35" s="170"/>
      <c r="BA35" s="75">
        <v>2</v>
      </c>
      <c r="BB35" s="168"/>
      <c r="BC35" s="79">
        <f t="shared" si="8"/>
        <v>1.3908205841446453E-3</v>
      </c>
      <c r="BD35" s="170"/>
      <c r="BE35" s="75">
        <v>2</v>
      </c>
      <c r="BF35" s="184"/>
      <c r="BG35" s="99">
        <f t="shared" si="9"/>
        <v>1</v>
      </c>
    </row>
    <row r="36" spans="1:59" ht="15.75" x14ac:dyDescent="0.25">
      <c r="A36" s="141" t="s">
        <v>86</v>
      </c>
      <c r="B36" s="106">
        <v>2272</v>
      </c>
      <c r="C36" s="62">
        <v>1427</v>
      </c>
      <c r="D36" s="75">
        <v>170</v>
      </c>
      <c r="E36" s="103">
        <f t="shared" si="10"/>
        <v>7.4823943661971828E-2</v>
      </c>
      <c r="F36" s="166"/>
      <c r="G36" s="106">
        <v>2262</v>
      </c>
      <c r="H36" s="62">
        <v>1541</v>
      </c>
      <c r="I36" s="75">
        <v>171</v>
      </c>
      <c r="J36" s="103">
        <f t="shared" si="20"/>
        <v>7.5596816976127315E-2</v>
      </c>
      <c r="K36" s="164"/>
      <c r="L36" s="106">
        <v>2505</v>
      </c>
      <c r="M36" s="62">
        <v>1938</v>
      </c>
      <c r="N36" s="75">
        <v>127</v>
      </c>
      <c r="O36" s="103">
        <f t="shared" si="3"/>
        <v>5.0698602794411178E-2</v>
      </c>
      <c r="P36" s="164"/>
      <c r="Q36" s="110">
        <v>4544</v>
      </c>
      <c r="R36" s="78">
        <v>4544</v>
      </c>
      <c r="S36" s="85">
        <v>3449</v>
      </c>
      <c r="T36" s="85">
        <v>3449</v>
      </c>
      <c r="U36" s="78">
        <v>158</v>
      </c>
      <c r="V36" s="78">
        <v>158</v>
      </c>
      <c r="W36" s="76">
        <f>V36/T36</f>
        <v>4.5810379820237751E-2</v>
      </c>
      <c r="X36" s="103">
        <f t="shared" si="13"/>
        <v>3.4771126760563383E-2</v>
      </c>
      <c r="Y36" s="164"/>
      <c r="Z36" s="106">
        <v>4774</v>
      </c>
      <c r="AA36" s="75">
        <v>4774</v>
      </c>
      <c r="AB36" s="62">
        <v>2946</v>
      </c>
      <c r="AC36" s="62">
        <v>2946</v>
      </c>
      <c r="AD36" s="75">
        <v>110</v>
      </c>
      <c r="AE36" s="75">
        <v>110</v>
      </c>
      <c r="AF36" s="77">
        <f>AE36/AC36</f>
        <v>3.7338764426340799E-2</v>
      </c>
      <c r="AG36" s="103">
        <f t="shared" si="15"/>
        <v>2.3041474654377881E-2</v>
      </c>
      <c r="AH36" s="164"/>
      <c r="AI36" s="106">
        <v>6971</v>
      </c>
      <c r="AJ36" s="75">
        <v>6971</v>
      </c>
      <c r="AK36" s="62">
        <v>4461</v>
      </c>
      <c r="AL36" s="62">
        <v>4461</v>
      </c>
      <c r="AM36" s="75">
        <v>440</v>
      </c>
      <c r="AN36" s="75">
        <v>440</v>
      </c>
      <c r="AO36" s="77">
        <f t="shared" si="5"/>
        <v>6.3118634342275146E-2</v>
      </c>
      <c r="AP36" s="76">
        <f>AN36/AJ36</f>
        <v>6.3118634342275146E-2</v>
      </c>
      <c r="AQ36" s="78">
        <v>317</v>
      </c>
      <c r="AR36" s="75">
        <v>317</v>
      </c>
      <c r="AS36" s="77">
        <f t="shared" ref="AS36" si="36">AQ36/AM36</f>
        <v>0.72045454545454546</v>
      </c>
      <c r="AT36" s="103">
        <f>AR36/AN36</f>
        <v>0.72045454545454546</v>
      </c>
      <c r="AU36" s="164"/>
      <c r="AV36" s="106">
        <v>7316</v>
      </c>
      <c r="AW36" s="75">
        <v>7316</v>
      </c>
      <c r="AX36" s="62">
        <v>5550</v>
      </c>
      <c r="AY36" s="62">
        <v>5550</v>
      </c>
      <c r="AZ36" s="75">
        <v>125</v>
      </c>
      <c r="BA36" s="75">
        <v>125</v>
      </c>
      <c r="BB36" s="77">
        <f t="shared" si="11"/>
        <v>1.7085839256424276E-2</v>
      </c>
      <c r="BC36" s="79">
        <f t="shared" si="8"/>
        <v>1.7085839256424276E-2</v>
      </c>
      <c r="BD36" s="75">
        <v>94</v>
      </c>
      <c r="BE36" s="75">
        <v>94</v>
      </c>
      <c r="BF36" s="80">
        <f>BD36/AZ36</f>
        <v>0.752</v>
      </c>
      <c r="BG36" s="99">
        <f t="shared" si="9"/>
        <v>0.752</v>
      </c>
    </row>
    <row r="37" spans="1:59" ht="15.75" x14ac:dyDescent="0.25">
      <c r="A37" s="141" t="s">
        <v>87</v>
      </c>
      <c r="B37" s="106">
        <v>6997</v>
      </c>
      <c r="C37" s="62">
        <v>4654</v>
      </c>
      <c r="D37" s="75">
        <v>505</v>
      </c>
      <c r="E37" s="103">
        <f t="shared" si="10"/>
        <v>7.2173788766614261E-2</v>
      </c>
      <c r="F37" s="166"/>
      <c r="G37" s="106">
        <v>7734</v>
      </c>
      <c r="H37" s="62">
        <v>5307</v>
      </c>
      <c r="I37" s="75">
        <v>530</v>
      </c>
      <c r="J37" s="103">
        <f t="shared" si="20"/>
        <v>6.8528575122834237E-2</v>
      </c>
      <c r="K37" s="164"/>
      <c r="L37" s="106">
        <v>8368</v>
      </c>
      <c r="M37" s="62">
        <v>5578</v>
      </c>
      <c r="N37" s="75">
        <v>550</v>
      </c>
      <c r="O37" s="103">
        <f t="shared" si="3"/>
        <v>6.5726577437858508E-2</v>
      </c>
      <c r="P37" s="164"/>
      <c r="Q37" s="181">
        <v>15190</v>
      </c>
      <c r="R37" s="75">
        <v>14660</v>
      </c>
      <c r="S37" s="179">
        <v>11484</v>
      </c>
      <c r="T37" s="62">
        <v>11070</v>
      </c>
      <c r="U37" s="177">
        <v>583</v>
      </c>
      <c r="V37" s="75">
        <v>576</v>
      </c>
      <c r="W37" s="168">
        <v>3.1511433351924148E-2</v>
      </c>
      <c r="X37" s="103">
        <f t="shared" si="13"/>
        <v>3.9290586630286492E-2</v>
      </c>
      <c r="Y37" s="164"/>
      <c r="Z37" s="174">
        <f>AA37+AA38</f>
        <v>16786</v>
      </c>
      <c r="AA37" s="75">
        <v>16219</v>
      </c>
      <c r="AB37" s="172">
        <f>AC37+AC38</f>
        <v>11886</v>
      </c>
      <c r="AC37" s="62">
        <v>11423</v>
      </c>
      <c r="AD37" s="170">
        <f>AE37+AE38</f>
        <v>523</v>
      </c>
      <c r="AE37" s="75">
        <v>516</v>
      </c>
      <c r="AF37" s="168">
        <f>AE37/AC37</f>
        <v>4.5172021360413199E-2</v>
      </c>
      <c r="AG37" s="103">
        <f t="shared" si="15"/>
        <v>3.1814538504223444E-2</v>
      </c>
      <c r="AH37" s="164"/>
      <c r="AI37" s="174">
        <f>AJ37+AJ38</f>
        <v>24327</v>
      </c>
      <c r="AJ37" s="75">
        <v>23567</v>
      </c>
      <c r="AK37" s="172">
        <f>AL37+AL38</f>
        <v>16949</v>
      </c>
      <c r="AL37" s="62">
        <v>16329</v>
      </c>
      <c r="AM37" s="170">
        <f>AN37+AN38</f>
        <v>1551</v>
      </c>
      <c r="AN37" s="75">
        <v>1519</v>
      </c>
      <c r="AO37" s="168">
        <f t="shared" si="5"/>
        <v>6.3756320138118147E-2</v>
      </c>
      <c r="AP37" s="76">
        <f t="shared" ref="AP37:AP40" si="37">AN37/AL37</f>
        <v>9.3024680017147407E-2</v>
      </c>
      <c r="AQ37" s="177">
        <f>AR37+AR38</f>
        <v>1020</v>
      </c>
      <c r="AR37" s="75">
        <v>995</v>
      </c>
      <c r="AS37" s="168">
        <f>AQ37/AM37</f>
        <v>0.65764023210831724</v>
      </c>
      <c r="AT37" s="103">
        <f t="shared" ref="AT37:AT40" si="38">AR37/AN37</f>
        <v>0.65503620803159979</v>
      </c>
      <c r="AU37" s="164"/>
      <c r="AV37" s="174">
        <f>AW37+AW38</f>
        <v>26517</v>
      </c>
      <c r="AW37" s="75">
        <v>25742</v>
      </c>
      <c r="AX37" s="172">
        <f>AY37+AY38</f>
        <v>17726</v>
      </c>
      <c r="AY37" s="62">
        <v>17088</v>
      </c>
      <c r="AZ37" s="170">
        <f>BA37+BA38</f>
        <v>383</v>
      </c>
      <c r="BA37" s="75">
        <v>372</v>
      </c>
      <c r="BB37" s="168">
        <f t="shared" si="11"/>
        <v>1.444356450578874E-2</v>
      </c>
      <c r="BC37" s="79">
        <f t="shared" si="8"/>
        <v>1.4451091601274182E-2</v>
      </c>
      <c r="BD37" s="170">
        <f>BE37+BE38</f>
        <v>260</v>
      </c>
      <c r="BE37" s="75">
        <v>253</v>
      </c>
      <c r="BF37" s="184">
        <v>0.75757575757575757</v>
      </c>
      <c r="BG37" s="99">
        <f t="shared" si="9"/>
        <v>0.68010752688172038</v>
      </c>
    </row>
    <row r="38" spans="1:59" ht="15.75" x14ac:dyDescent="0.25">
      <c r="A38" s="141" t="s">
        <v>88</v>
      </c>
      <c r="B38" s="106">
        <v>279</v>
      </c>
      <c r="C38" s="62">
        <v>220</v>
      </c>
      <c r="D38" s="75">
        <v>11</v>
      </c>
      <c r="E38" s="103">
        <f t="shared" si="10"/>
        <v>3.9426523297491037E-2</v>
      </c>
      <c r="F38" s="166"/>
      <c r="G38" s="106">
        <v>303</v>
      </c>
      <c r="H38" s="62">
        <v>202</v>
      </c>
      <c r="I38" s="75">
        <v>13</v>
      </c>
      <c r="J38" s="103">
        <f t="shared" si="20"/>
        <v>4.2904290429042903E-2</v>
      </c>
      <c r="K38" s="164"/>
      <c r="L38" s="106">
        <v>294</v>
      </c>
      <c r="M38" s="62">
        <v>212</v>
      </c>
      <c r="N38" s="75">
        <v>10</v>
      </c>
      <c r="O38" s="103">
        <f t="shared" si="3"/>
        <v>3.4013605442176874E-2</v>
      </c>
      <c r="P38" s="164"/>
      <c r="Q38" s="181"/>
      <c r="R38" s="75">
        <v>510</v>
      </c>
      <c r="S38" s="179"/>
      <c r="T38" s="62">
        <v>414</v>
      </c>
      <c r="U38" s="177"/>
      <c r="V38" s="75">
        <v>7</v>
      </c>
      <c r="W38" s="168"/>
      <c r="X38" s="103">
        <f t="shared" si="13"/>
        <v>1.3725490196078431E-2</v>
      </c>
      <c r="Y38" s="164"/>
      <c r="Z38" s="174"/>
      <c r="AA38" s="75">
        <v>567</v>
      </c>
      <c r="AB38" s="172"/>
      <c r="AC38" s="62">
        <v>463</v>
      </c>
      <c r="AD38" s="170"/>
      <c r="AE38" s="75">
        <v>7</v>
      </c>
      <c r="AF38" s="168"/>
      <c r="AG38" s="103">
        <f t="shared" si="15"/>
        <v>1.2345679012345678E-2</v>
      </c>
      <c r="AH38" s="164"/>
      <c r="AI38" s="174"/>
      <c r="AJ38" s="75">
        <v>760</v>
      </c>
      <c r="AK38" s="172"/>
      <c r="AL38" s="62">
        <v>620</v>
      </c>
      <c r="AM38" s="170"/>
      <c r="AN38" s="75">
        <v>32</v>
      </c>
      <c r="AO38" s="168"/>
      <c r="AP38" s="76">
        <f t="shared" si="37"/>
        <v>5.1612903225806452E-2</v>
      </c>
      <c r="AQ38" s="177"/>
      <c r="AR38" s="75">
        <v>25</v>
      </c>
      <c r="AS38" s="168"/>
      <c r="AT38" s="103">
        <f t="shared" si="38"/>
        <v>0.78125</v>
      </c>
      <c r="AU38" s="164"/>
      <c r="AV38" s="174"/>
      <c r="AW38" s="75">
        <v>775</v>
      </c>
      <c r="AX38" s="172"/>
      <c r="AY38" s="62">
        <v>638</v>
      </c>
      <c r="AZ38" s="170"/>
      <c r="BA38" s="75">
        <v>11</v>
      </c>
      <c r="BB38" s="168"/>
      <c r="BC38" s="79">
        <f t="shared" si="8"/>
        <v>1.4193548387096775E-2</v>
      </c>
      <c r="BD38" s="170"/>
      <c r="BE38" s="75">
        <v>7</v>
      </c>
      <c r="BF38" s="184"/>
      <c r="BG38" s="99">
        <f t="shared" si="9"/>
        <v>0.63636363636363635</v>
      </c>
    </row>
    <row r="39" spans="1:59" ht="15.75" x14ac:dyDescent="0.25">
      <c r="A39" s="141" t="s">
        <v>89</v>
      </c>
      <c r="B39" s="106">
        <v>860</v>
      </c>
      <c r="C39" s="62">
        <v>328</v>
      </c>
      <c r="D39" s="75">
        <v>66</v>
      </c>
      <c r="E39" s="103">
        <f t="shared" si="10"/>
        <v>7.6744186046511634E-2</v>
      </c>
      <c r="F39" s="166"/>
      <c r="G39" s="106">
        <v>862</v>
      </c>
      <c r="H39" s="62">
        <v>336</v>
      </c>
      <c r="I39" s="75">
        <v>87</v>
      </c>
      <c r="J39" s="103">
        <f t="shared" si="20"/>
        <v>0.10092807424593968</v>
      </c>
      <c r="K39" s="164"/>
      <c r="L39" s="106">
        <v>865</v>
      </c>
      <c r="M39" s="62">
        <v>658</v>
      </c>
      <c r="N39" s="75">
        <v>69</v>
      </c>
      <c r="O39" s="103">
        <f t="shared" si="3"/>
        <v>7.9768786127167632E-2</v>
      </c>
      <c r="P39" s="164"/>
      <c r="Q39" s="181">
        <v>2618</v>
      </c>
      <c r="R39" s="75">
        <v>1366</v>
      </c>
      <c r="S39" s="179">
        <v>2165</v>
      </c>
      <c r="T39" s="62">
        <v>1070</v>
      </c>
      <c r="U39" s="177">
        <v>136</v>
      </c>
      <c r="V39" s="75">
        <v>70</v>
      </c>
      <c r="W39" s="168">
        <v>3.1511433351924148E-2</v>
      </c>
      <c r="X39" s="103">
        <f t="shared" si="13"/>
        <v>5.1244509516837483E-2</v>
      </c>
      <c r="Y39" s="164"/>
      <c r="Z39" s="174">
        <f>AA39+AA40</f>
        <v>2849</v>
      </c>
      <c r="AA39" s="75">
        <v>1398</v>
      </c>
      <c r="AB39" s="172">
        <f>AC39+AC40</f>
        <v>2494</v>
      </c>
      <c r="AC39" s="62">
        <v>1198</v>
      </c>
      <c r="AD39" s="170">
        <f>AE39+AE40</f>
        <v>104</v>
      </c>
      <c r="AE39" s="75">
        <v>68</v>
      </c>
      <c r="AF39" s="168">
        <f>AE39/AC39</f>
        <v>5.6761268781302172E-2</v>
      </c>
      <c r="AG39" s="103">
        <f t="shared" si="15"/>
        <v>4.8640915593705293E-2</v>
      </c>
      <c r="AH39" s="164"/>
      <c r="AI39" s="174">
        <f>AJ39+AJ40</f>
        <v>4464</v>
      </c>
      <c r="AJ39" s="75">
        <v>2136</v>
      </c>
      <c r="AK39" s="172">
        <f>AL39+AL40</f>
        <v>3378</v>
      </c>
      <c r="AL39" s="62">
        <v>1547</v>
      </c>
      <c r="AM39" s="170">
        <f>AN39+AN40</f>
        <v>420</v>
      </c>
      <c r="AN39" s="75">
        <v>236</v>
      </c>
      <c r="AO39" s="168">
        <f t="shared" si="5"/>
        <v>9.4086021505376344E-2</v>
      </c>
      <c r="AP39" s="76">
        <f t="shared" si="37"/>
        <v>0.15255332902391727</v>
      </c>
      <c r="AQ39" s="177">
        <f>AR39+AR40</f>
        <v>282</v>
      </c>
      <c r="AR39" s="75">
        <v>156</v>
      </c>
      <c r="AS39" s="168">
        <f>AQ39/AM39</f>
        <v>0.67142857142857137</v>
      </c>
      <c r="AT39" s="103">
        <f t="shared" si="38"/>
        <v>0.66101694915254239</v>
      </c>
      <c r="AU39" s="164"/>
      <c r="AV39" s="174">
        <f>AW39+AW40</f>
        <v>4538</v>
      </c>
      <c r="AW39" s="75">
        <v>2208</v>
      </c>
      <c r="AX39" s="172">
        <f>AY39+AY40</f>
        <v>3058</v>
      </c>
      <c r="AY39" s="62">
        <v>1559</v>
      </c>
      <c r="AZ39" s="170">
        <f>BA39+BA40</f>
        <v>185</v>
      </c>
      <c r="BA39" s="75">
        <v>99</v>
      </c>
      <c r="BB39" s="168">
        <f t="shared" si="11"/>
        <v>4.0766857646540325E-2</v>
      </c>
      <c r="BC39" s="79">
        <f t="shared" si="8"/>
        <v>4.4836956521739128E-2</v>
      </c>
      <c r="BD39" s="170">
        <f>BE39+BE40</f>
        <v>142</v>
      </c>
      <c r="BE39" s="75">
        <v>71</v>
      </c>
      <c r="BF39" s="184">
        <v>0.75757575757575757</v>
      </c>
      <c r="BG39" s="99">
        <f t="shared" si="9"/>
        <v>0.71717171717171713</v>
      </c>
    </row>
    <row r="40" spans="1:59" ht="15.75" x14ac:dyDescent="0.25">
      <c r="A40" s="141" t="s">
        <v>101</v>
      </c>
      <c r="B40" s="108"/>
      <c r="C40" s="81"/>
      <c r="D40" s="81"/>
      <c r="E40" s="109"/>
      <c r="F40" s="166"/>
      <c r="G40" s="106">
        <v>909</v>
      </c>
      <c r="H40" s="62">
        <v>616</v>
      </c>
      <c r="I40" s="75">
        <v>18</v>
      </c>
      <c r="J40" s="103">
        <f t="shared" si="20"/>
        <v>1.9801980198019802E-2</v>
      </c>
      <c r="K40" s="164"/>
      <c r="L40" s="106">
        <v>885</v>
      </c>
      <c r="M40" s="62">
        <v>728</v>
      </c>
      <c r="N40" s="75">
        <v>39</v>
      </c>
      <c r="O40" s="103">
        <f t="shared" si="3"/>
        <v>4.4067796610169491E-2</v>
      </c>
      <c r="P40" s="164"/>
      <c r="Q40" s="181"/>
      <c r="R40" s="75">
        <v>1252</v>
      </c>
      <c r="S40" s="179"/>
      <c r="T40" s="62">
        <v>1095</v>
      </c>
      <c r="U40" s="177"/>
      <c r="V40" s="75">
        <v>66</v>
      </c>
      <c r="W40" s="168"/>
      <c r="X40" s="103">
        <f t="shared" si="13"/>
        <v>5.2715654952076675E-2</v>
      </c>
      <c r="Y40" s="164"/>
      <c r="Z40" s="174"/>
      <c r="AA40" s="75">
        <v>1451</v>
      </c>
      <c r="AB40" s="172"/>
      <c r="AC40" s="62">
        <v>1296</v>
      </c>
      <c r="AD40" s="170"/>
      <c r="AE40" s="75">
        <v>36</v>
      </c>
      <c r="AF40" s="168"/>
      <c r="AG40" s="103">
        <f t="shared" si="15"/>
        <v>2.4810475534114404E-2</v>
      </c>
      <c r="AH40" s="164"/>
      <c r="AI40" s="174"/>
      <c r="AJ40" s="75">
        <v>2328</v>
      </c>
      <c r="AK40" s="172"/>
      <c r="AL40" s="62">
        <v>1831</v>
      </c>
      <c r="AM40" s="170"/>
      <c r="AN40" s="75">
        <v>184</v>
      </c>
      <c r="AO40" s="168"/>
      <c r="AP40" s="76">
        <f t="shared" si="37"/>
        <v>0.10049153468050245</v>
      </c>
      <c r="AQ40" s="177"/>
      <c r="AR40" s="75">
        <v>126</v>
      </c>
      <c r="AS40" s="168"/>
      <c r="AT40" s="103">
        <f t="shared" si="38"/>
        <v>0.68478260869565222</v>
      </c>
      <c r="AU40" s="164"/>
      <c r="AV40" s="174"/>
      <c r="AW40" s="75">
        <v>2330</v>
      </c>
      <c r="AX40" s="172"/>
      <c r="AY40" s="62">
        <v>1499</v>
      </c>
      <c r="AZ40" s="170"/>
      <c r="BA40" s="75">
        <v>86</v>
      </c>
      <c r="BB40" s="168"/>
      <c r="BC40" s="79">
        <f t="shared" si="8"/>
        <v>3.6909871244635191E-2</v>
      </c>
      <c r="BD40" s="170"/>
      <c r="BE40" s="75">
        <v>71</v>
      </c>
      <c r="BF40" s="184"/>
      <c r="BG40" s="99">
        <f t="shared" si="9"/>
        <v>0.82558139534883723</v>
      </c>
    </row>
    <row r="41" spans="1:59" ht="15.75" x14ac:dyDescent="0.25">
      <c r="A41" s="141" t="s">
        <v>44</v>
      </c>
      <c r="B41" s="106">
        <v>1237</v>
      </c>
      <c r="C41" s="62">
        <v>756</v>
      </c>
      <c r="D41" s="75">
        <v>52</v>
      </c>
      <c r="E41" s="103">
        <f t="shared" si="10"/>
        <v>4.2037186742118031E-2</v>
      </c>
      <c r="F41" s="166"/>
      <c r="G41" s="106">
        <v>1377</v>
      </c>
      <c r="H41" s="62">
        <v>936</v>
      </c>
      <c r="I41" s="75">
        <v>57</v>
      </c>
      <c r="J41" s="103">
        <f t="shared" si="20"/>
        <v>4.1394335511982572E-2</v>
      </c>
      <c r="K41" s="164"/>
      <c r="L41" s="106">
        <v>1516</v>
      </c>
      <c r="M41" s="62">
        <v>1006</v>
      </c>
      <c r="N41" s="75">
        <v>68</v>
      </c>
      <c r="O41" s="103">
        <f t="shared" si="3"/>
        <v>4.4854881266490766E-2</v>
      </c>
      <c r="P41" s="164"/>
      <c r="Q41" s="110">
        <v>2760</v>
      </c>
      <c r="R41" s="78">
        <v>2760</v>
      </c>
      <c r="S41" s="85">
        <v>1996</v>
      </c>
      <c r="T41" s="85">
        <v>1996</v>
      </c>
      <c r="U41" s="78">
        <v>66</v>
      </c>
      <c r="V41" s="78">
        <v>66</v>
      </c>
      <c r="W41" s="76">
        <f>V41/T41</f>
        <v>3.3066132264529056E-2</v>
      </c>
      <c r="X41" s="103">
        <f t="shared" si="13"/>
        <v>2.391304347826087E-2</v>
      </c>
      <c r="Y41" s="164"/>
      <c r="Z41" s="106">
        <v>2988</v>
      </c>
      <c r="AA41" s="75">
        <v>2988</v>
      </c>
      <c r="AB41" s="62">
        <v>2082</v>
      </c>
      <c r="AC41" s="62">
        <v>2082</v>
      </c>
      <c r="AD41" s="75">
        <v>79</v>
      </c>
      <c r="AE41" s="75">
        <v>79</v>
      </c>
      <c r="AF41" s="77">
        <f>AE41/AC41</f>
        <v>3.7944284341978864E-2</v>
      </c>
      <c r="AG41" s="103">
        <f t="shared" si="15"/>
        <v>2.6439089692101739E-2</v>
      </c>
      <c r="AH41" s="164"/>
      <c r="AI41" s="106">
        <v>4420</v>
      </c>
      <c r="AJ41" s="75">
        <v>4420</v>
      </c>
      <c r="AK41" s="62">
        <v>2936</v>
      </c>
      <c r="AL41" s="62">
        <v>2936</v>
      </c>
      <c r="AM41" s="75">
        <v>208</v>
      </c>
      <c r="AN41" s="75">
        <v>208</v>
      </c>
      <c r="AO41" s="77">
        <f t="shared" si="5"/>
        <v>4.7058823529411764E-2</v>
      </c>
      <c r="AP41" s="76">
        <f>AN41/AJ41</f>
        <v>4.7058823529411764E-2</v>
      </c>
      <c r="AQ41" s="78">
        <v>115</v>
      </c>
      <c r="AR41" s="75">
        <v>115</v>
      </c>
      <c r="AS41" s="77">
        <f t="shared" ref="AS41" si="39">AQ41/AM41</f>
        <v>0.55288461538461542</v>
      </c>
      <c r="AT41" s="103">
        <f>AR41/AN41</f>
        <v>0.55288461538461542</v>
      </c>
      <c r="AU41" s="164"/>
      <c r="AV41" s="106">
        <v>4686</v>
      </c>
      <c r="AW41" s="75">
        <v>4686</v>
      </c>
      <c r="AX41" s="62">
        <v>3329</v>
      </c>
      <c r="AY41" s="62">
        <v>3329</v>
      </c>
      <c r="AZ41" s="75">
        <v>11</v>
      </c>
      <c r="BA41" s="75">
        <v>11</v>
      </c>
      <c r="BB41" s="77">
        <f t="shared" si="11"/>
        <v>2.3474178403755869E-3</v>
      </c>
      <c r="BC41" s="79">
        <f t="shared" si="8"/>
        <v>2.3474178403755869E-3</v>
      </c>
      <c r="BD41" s="75">
        <v>7</v>
      </c>
      <c r="BE41" s="75">
        <v>7</v>
      </c>
      <c r="BF41" s="80">
        <f>BD41/AZ41</f>
        <v>0.63636363636363635</v>
      </c>
      <c r="BG41" s="99">
        <f t="shared" si="9"/>
        <v>0.63636363636363635</v>
      </c>
    </row>
    <row r="42" spans="1:59" ht="15.75" x14ac:dyDescent="0.25">
      <c r="A42" s="141" t="s">
        <v>90</v>
      </c>
      <c r="B42" s="106">
        <v>428</v>
      </c>
      <c r="C42" s="62">
        <v>321</v>
      </c>
      <c r="D42" s="75">
        <v>33</v>
      </c>
      <c r="E42" s="103">
        <f t="shared" si="10"/>
        <v>7.7102803738317752E-2</v>
      </c>
      <c r="F42" s="166"/>
      <c r="G42" s="106">
        <v>465</v>
      </c>
      <c r="H42" s="62">
        <v>356</v>
      </c>
      <c r="I42" s="75">
        <v>29</v>
      </c>
      <c r="J42" s="103">
        <f t="shared" si="20"/>
        <v>6.236559139784946E-2</v>
      </c>
      <c r="K42" s="164"/>
      <c r="L42" s="106">
        <v>494</v>
      </c>
      <c r="M42" s="62">
        <v>322</v>
      </c>
      <c r="N42" s="75">
        <v>37</v>
      </c>
      <c r="O42" s="103">
        <f t="shared" si="3"/>
        <v>7.4898785425101214E-2</v>
      </c>
      <c r="P42" s="164"/>
      <c r="Q42" s="182">
        <v>2130</v>
      </c>
      <c r="R42" s="75">
        <v>797</v>
      </c>
      <c r="S42" s="179">
        <v>1623</v>
      </c>
      <c r="T42" s="62">
        <v>584</v>
      </c>
      <c r="U42" s="177">
        <v>95</v>
      </c>
      <c r="V42" s="75">
        <v>18</v>
      </c>
      <c r="W42" s="168">
        <v>3.1511433351924148E-2</v>
      </c>
      <c r="X42" s="118">
        <f t="shared" si="13"/>
        <v>2.258469259723965E-2</v>
      </c>
      <c r="Y42" s="164"/>
      <c r="Z42" s="175">
        <f>AA42+AA43+AA44</f>
        <v>2614</v>
      </c>
      <c r="AA42" s="75">
        <v>955</v>
      </c>
      <c r="AB42" s="172">
        <f>AC42+AC43+AC44</f>
        <v>1942</v>
      </c>
      <c r="AC42" s="62">
        <v>806</v>
      </c>
      <c r="AD42" s="170">
        <f>AE42+AE43+AE44</f>
        <v>80</v>
      </c>
      <c r="AE42" s="75">
        <v>20</v>
      </c>
      <c r="AF42" s="168">
        <f>AE42/AC42</f>
        <v>2.4813895781637719E-2</v>
      </c>
      <c r="AG42" s="118">
        <f t="shared" si="15"/>
        <v>2.0942408376963352E-2</v>
      </c>
      <c r="AH42" s="164"/>
      <c r="AI42" s="175">
        <f>AJ42+AJ43+AJ44</f>
        <v>3356</v>
      </c>
      <c r="AJ42" s="75">
        <v>1210</v>
      </c>
      <c r="AK42" s="172">
        <f>AL42+AL43+AL44</f>
        <v>2439</v>
      </c>
      <c r="AL42" s="62">
        <v>878</v>
      </c>
      <c r="AM42" s="170">
        <f>AN42+AN43+AN44</f>
        <v>290</v>
      </c>
      <c r="AN42" s="75">
        <v>73</v>
      </c>
      <c r="AO42" s="168">
        <f t="shared" si="5"/>
        <v>8.6412395709177595E-2</v>
      </c>
      <c r="AP42" s="76">
        <f t="shared" ref="AO42:AP45" si="40">AN42/AL42</f>
        <v>8.3143507972665148E-2</v>
      </c>
      <c r="AQ42" s="177">
        <f>AR42+AR43+AR44</f>
        <v>157</v>
      </c>
      <c r="AR42" s="75">
        <v>41</v>
      </c>
      <c r="AS42" s="168">
        <f>AQ42/AM42</f>
        <v>0.54137931034482756</v>
      </c>
      <c r="AT42" s="118">
        <f t="shared" ref="AT42:AT44" si="41">AR42/AN42</f>
        <v>0.56164383561643838</v>
      </c>
      <c r="AU42" s="164"/>
      <c r="AV42" s="175">
        <f>AW42+AW43+AW44</f>
        <v>3399</v>
      </c>
      <c r="AW42" s="75">
        <v>1372</v>
      </c>
      <c r="AX42" s="172">
        <f>AY42+AY43+AY44</f>
        <v>2895</v>
      </c>
      <c r="AY42" s="62">
        <v>1106</v>
      </c>
      <c r="AZ42" s="170">
        <f>BA42+BA43+BA44</f>
        <v>45</v>
      </c>
      <c r="BA42" s="75">
        <v>2</v>
      </c>
      <c r="BB42" s="168">
        <f t="shared" si="11"/>
        <v>1.323918799646955E-2</v>
      </c>
      <c r="BC42" s="79">
        <f t="shared" si="8"/>
        <v>1.4577259475218659E-3</v>
      </c>
      <c r="BD42" s="170">
        <f>BE42+BE43+BE44</f>
        <v>29</v>
      </c>
      <c r="BE42" s="75">
        <v>0</v>
      </c>
      <c r="BF42" s="184">
        <v>0.75757575757575757</v>
      </c>
      <c r="BG42" s="99">
        <f t="shared" si="9"/>
        <v>0</v>
      </c>
    </row>
    <row r="43" spans="1:59" ht="15.75" x14ac:dyDescent="0.25">
      <c r="A43" s="141" t="s">
        <v>91</v>
      </c>
      <c r="B43" s="106">
        <v>531</v>
      </c>
      <c r="C43" s="62">
        <v>358</v>
      </c>
      <c r="D43" s="75">
        <v>40</v>
      </c>
      <c r="E43" s="103">
        <f t="shared" si="10"/>
        <v>7.5329566854990579E-2</v>
      </c>
      <c r="F43" s="166"/>
      <c r="G43" s="106">
        <v>352</v>
      </c>
      <c r="H43" s="62">
        <v>299</v>
      </c>
      <c r="I43" s="75">
        <v>24</v>
      </c>
      <c r="J43" s="118">
        <f t="shared" si="20"/>
        <v>6.8181818181818177E-2</v>
      </c>
      <c r="K43" s="164"/>
      <c r="L43" s="98">
        <v>558</v>
      </c>
      <c r="M43" s="62">
        <v>453</v>
      </c>
      <c r="N43" s="75">
        <v>59</v>
      </c>
      <c r="O43" s="118">
        <f t="shared" si="3"/>
        <v>0.1057347670250896</v>
      </c>
      <c r="P43" s="164"/>
      <c r="Q43" s="182"/>
      <c r="R43" s="75">
        <v>838</v>
      </c>
      <c r="S43" s="179"/>
      <c r="T43" s="62">
        <v>600</v>
      </c>
      <c r="U43" s="177"/>
      <c r="V43" s="75">
        <v>54</v>
      </c>
      <c r="W43" s="168"/>
      <c r="X43" s="118">
        <f t="shared" si="13"/>
        <v>6.4439140811455853E-2</v>
      </c>
      <c r="Y43" s="164"/>
      <c r="Z43" s="175"/>
      <c r="AA43" s="75">
        <v>1116</v>
      </c>
      <c r="AB43" s="172"/>
      <c r="AC43" s="62">
        <v>668</v>
      </c>
      <c r="AD43" s="170"/>
      <c r="AE43" s="75">
        <v>48</v>
      </c>
      <c r="AF43" s="168"/>
      <c r="AG43" s="118">
        <f t="shared" si="15"/>
        <v>4.3010752688172046E-2</v>
      </c>
      <c r="AH43" s="164"/>
      <c r="AI43" s="175"/>
      <c r="AJ43" s="75">
        <v>1373</v>
      </c>
      <c r="AK43" s="172"/>
      <c r="AL43" s="62">
        <v>955</v>
      </c>
      <c r="AM43" s="170"/>
      <c r="AN43" s="75">
        <v>172</v>
      </c>
      <c r="AO43" s="168"/>
      <c r="AP43" s="76">
        <f t="shared" si="40"/>
        <v>0.18010471204188483</v>
      </c>
      <c r="AQ43" s="177"/>
      <c r="AR43" s="75">
        <v>99</v>
      </c>
      <c r="AS43" s="168"/>
      <c r="AT43" s="118">
        <f t="shared" si="41"/>
        <v>0.57558139534883723</v>
      </c>
      <c r="AU43" s="164"/>
      <c r="AV43" s="175"/>
      <c r="AW43" s="75">
        <v>1318</v>
      </c>
      <c r="AX43" s="172"/>
      <c r="AY43" s="62">
        <v>1180</v>
      </c>
      <c r="AZ43" s="170"/>
      <c r="BA43" s="75">
        <v>29</v>
      </c>
      <c r="BB43" s="168"/>
      <c r="BC43" s="79">
        <f t="shared" si="8"/>
        <v>2.2003034901365705E-2</v>
      </c>
      <c r="BD43" s="170"/>
      <c r="BE43" s="75">
        <v>24</v>
      </c>
      <c r="BF43" s="184"/>
      <c r="BG43" s="99">
        <f t="shared" si="9"/>
        <v>0.82758620689655171</v>
      </c>
    </row>
    <row r="44" spans="1:59" ht="16.5" thickBot="1" x14ac:dyDescent="0.3">
      <c r="A44" s="142" t="s">
        <v>92</v>
      </c>
      <c r="B44" s="107">
        <v>349</v>
      </c>
      <c r="C44" s="94">
        <v>295</v>
      </c>
      <c r="D44" s="93">
        <v>14</v>
      </c>
      <c r="E44" s="104">
        <f t="shared" si="10"/>
        <v>4.0114613180515762E-2</v>
      </c>
      <c r="F44" s="167"/>
      <c r="G44" s="107">
        <v>502</v>
      </c>
      <c r="H44" s="94">
        <v>411</v>
      </c>
      <c r="I44" s="93">
        <v>49</v>
      </c>
      <c r="J44" s="119">
        <f t="shared" si="20"/>
        <v>9.7609561752988044E-2</v>
      </c>
      <c r="K44" s="164"/>
      <c r="L44" s="100">
        <v>357</v>
      </c>
      <c r="M44" s="94">
        <v>281</v>
      </c>
      <c r="N44" s="93">
        <v>32</v>
      </c>
      <c r="O44" s="119">
        <f t="shared" si="3"/>
        <v>8.9635854341736695E-2</v>
      </c>
      <c r="P44" s="163"/>
      <c r="Q44" s="183"/>
      <c r="R44" s="93">
        <v>495</v>
      </c>
      <c r="S44" s="180"/>
      <c r="T44" s="94">
        <v>439</v>
      </c>
      <c r="U44" s="178"/>
      <c r="V44" s="93">
        <v>23</v>
      </c>
      <c r="W44" s="169"/>
      <c r="X44" s="119">
        <f t="shared" si="13"/>
        <v>4.6464646464646465E-2</v>
      </c>
      <c r="Y44" s="163"/>
      <c r="Z44" s="176"/>
      <c r="AA44" s="93">
        <v>543</v>
      </c>
      <c r="AB44" s="173"/>
      <c r="AC44" s="94">
        <v>468</v>
      </c>
      <c r="AD44" s="171"/>
      <c r="AE44" s="93">
        <v>12</v>
      </c>
      <c r="AF44" s="169"/>
      <c r="AG44" s="119">
        <f t="shared" si="15"/>
        <v>2.2099447513812154E-2</v>
      </c>
      <c r="AH44" s="163"/>
      <c r="AI44" s="176"/>
      <c r="AJ44" s="93">
        <v>773</v>
      </c>
      <c r="AK44" s="173"/>
      <c r="AL44" s="94">
        <v>606</v>
      </c>
      <c r="AM44" s="171"/>
      <c r="AN44" s="93">
        <v>45</v>
      </c>
      <c r="AO44" s="169"/>
      <c r="AP44" s="95">
        <f t="shared" si="40"/>
        <v>7.4257425742574254E-2</v>
      </c>
      <c r="AQ44" s="178"/>
      <c r="AR44" s="93">
        <v>17</v>
      </c>
      <c r="AS44" s="169"/>
      <c r="AT44" s="119">
        <f t="shared" si="41"/>
        <v>0.37777777777777777</v>
      </c>
      <c r="AU44" s="163"/>
      <c r="AV44" s="176"/>
      <c r="AW44" s="93">
        <v>709</v>
      </c>
      <c r="AX44" s="173"/>
      <c r="AY44" s="94">
        <v>609</v>
      </c>
      <c r="AZ44" s="171"/>
      <c r="BA44" s="93">
        <v>14</v>
      </c>
      <c r="BB44" s="169"/>
      <c r="BC44" s="96">
        <f t="shared" si="8"/>
        <v>1.9746121297602257E-2</v>
      </c>
      <c r="BD44" s="171"/>
      <c r="BE44" s="93">
        <v>5</v>
      </c>
      <c r="BF44" s="185"/>
      <c r="BG44" s="101">
        <f t="shared" si="9"/>
        <v>0.35714285714285715</v>
      </c>
    </row>
    <row r="45" spans="1:59" ht="16.5" thickBot="1" x14ac:dyDescent="0.3">
      <c r="A45" s="143" t="s">
        <v>48</v>
      </c>
      <c r="B45" s="120">
        <f>SUM(B3:B44)</f>
        <v>102855</v>
      </c>
      <c r="C45" s="115">
        <f>SUM(C3:C44)</f>
        <v>65216</v>
      </c>
      <c r="D45" s="114">
        <f>SUM(D3:D44)</f>
        <v>5808</v>
      </c>
      <c r="E45" s="116">
        <f t="shared" si="10"/>
        <v>5.6467843080064167E-2</v>
      </c>
      <c r="F45" s="116"/>
      <c r="G45" s="114">
        <f>SUM(G3:G44)</f>
        <v>111114</v>
      </c>
      <c r="H45" s="115">
        <f>SUM(H3:H44)</f>
        <v>71991</v>
      </c>
      <c r="I45" s="114">
        <f>SUM(I3:I44)</f>
        <v>7192</v>
      </c>
      <c r="J45" s="117">
        <f t="shared" si="20"/>
        <v>6.4726317115754994E-2</v>
      </c>
      <c r="K45" s="126"/>
      <c r="L45" s="120">
        <f>SUM(L3:L44)</f>
        <v>115893</v>
      </c>
      <c r="M45" s="115">
        <f>SUM(M3:M44)</f>
        <v>81971</v>
      </c>
      <c r="N45" s="114">
        <f>SUM(N3:N44)</f>
        <v>7745</v>
      </c>
      <c r="O45" s="117">
        <f t="shared" si="3"/>
        <v>6.6828885264856377E-2</v>
      </c>
      <c r="P45" s="126"/>
      <c r="Q45" s="120">
        <f t="shared" ref="Q45:V45" si="42">SUM(Q3:Q44)</f>
        <v>217891</v>
      </c>
      <c r="R45" s="114">
        <f t="shared" si="42"/>
        <v>217209</v>
      </c>
      <c r="S45" s="115">
        <f t="shared" si="42"/>
        <v>158838</v>
      </c>
      <c r="T45" s="115">
        <f t="shared" si="42"/>
        <v>158838</v>
      </c>
      <c r="U45" s="114">
        <f t="shared" si="42"/>
        <v>6850</v>
      </c>
      <c r="V45" s="114">
        <f t="shared" si="42"/>
        <v>6850</v>
      </c>
      <c r="W45" s="116">
        <f>V45/T45</f>
        <v>4.3125700399148821E-2</v>
      </c>
      <c r="X45" s="117">
        <f t="shared" si="13"/>
        <v>3.1536446464004712E-2</v>
      </c>
      <c r="Y45" s="126"/>
      <c r="Z45" s="120">
        <f t="shared" ref="Z45:AE45" si="43">SUM(Z3:Z44)</f>
        <v>236741</v>
      </c>
      <c r="AA45" s="114">
        <f t="shared" si="43"/>
        <v>236741</v>
      </c>
      <c r="AB45" s="115">
        <f t="shared" si="43"/>
        <v>172398</v>
      </c>
      <c r="AC45" s="115">
        <f t="shared" si="43"/>
        <v>172398</v>
      </c>
      <c r="AD45" s="114">
        <f t="shared" si="43"/>
        <v>6414</v>
      </c>
      <c r="AE45" s="114">
        <f t="shared" si="43"/>
        <v>6414</v>
      </c>
      <c r="AF45" s="116">
        <f>AE45/AA45</f>
        <v>2.709289899088033E-2</v>
      </c>
      <c r="AG45" s="117">
        <f t="shared" si="15"/>
        <v>2.709289899088033E-2</v>
      </c>
      <c r="AH45" s="125"/>
      <c r="AI45" s="120">
        <f>SUM(AI3:AI44)</f>
        <v>333117</v>
      </c>
      <c r="AJ45" s="114">
        <f>SUM(AJ3:AJ44)</f>
        <v>333117</v>
      </c>
      <c r="AK45" s="115">
        <f>SUM(AK3:AK44)</f>
        <v>230877</v>
      </c>
      <c r="AL45" s="115">
        <f>SUM(AL3:AL44)</f>
        <v>230877</v>
      </c>
      <c r="AM45" s="114">
        <f>SUM(AN3:AN44)</f>
        <v>20044</v>
      </c>
      <c r="AN45" s="121">
        <f>SUM(AN3:AN44)</f>
        <v>20044</v>
      </c>
      <c r="AO45" s="116">
        <f t="shared" si="40"/>
        <v>8.6816789892453561E-2</v>
      </c>
      <c r="AP45" s="116">
        <f>AN45/AJ45</f>
        <v>6.017105101210686E-2</v>
      </c>
      <c r="AQ45" s="114">
        <f>SUM(AQ3:AQ44)</f>
        <v>14037</v>
      </c>
      <c r="AR45" s="121">
        <f>SUM(AR3:AR44)</f>
        <v>14037</v>
      </c>
      <c r="AS45" s="122">
        <f t="shared" ref="AS45" si="44">AQ45/AM45</f>
        <v>0.7003093194971064</v>
      </c>
      <c r="AT45" s="117">
        <f>AR45/AN45</f>
        <v>0.7003093194971064</v>
      </c>
      <c r="AU45" s="125"/>
      <c r="AV45" s="120">
        <f t="shared" ref="AV45:BA45" si="45">SUM(AV3:AV44)</f>
        <v>353965</v>
      </c>
      <c r="AW45" s="114">
        <f t="shared" si="45"/>
        <v>353965</v>
      </c>
      <c r="AX45" s="115">
        <f t="shared" si="45"/>
        <v>250879</v>
      </c>
      <c r="AY45" s="115">
        <f t="shared" si="45"/>
        <v>250879</v>
      </c>
      <c r="AZ45" s="114">
        <f t="shared" si="45"/>
        <v>4295</v>
      </c>
      <c r="BA45" s="114">
        <f t="shared" si="45"/>
        <v>4364</v>
      </c>
      <c r="BB45" s="122">
        <f t="shared" si="11"/>
        <v>1.2133968047688331E-2</v>
      </c>
      <c r="BC45" s="123">
        <f t="shared" si="8"/>
        <v>1.2328902575113359E-2</v>
      </c>
      <c r="BD45" s="114">
        <f>SUM(BD3:BD44)</f>
        <v>3102</v>
      </c>
      <c r="BE45" s="114">
        <f>SUM(BE3:BE44)</f>
        <v>3102</v>
      </c>
      <c r="BF45" s="123">
        <f>BD45/AZ45</f>
        <v>0.72223515715948783</v>
      </c>
      <c r="BG45" s="124">
        <f t="shared" si="9"/>
        <v>0.71081576535288726</v>
      </c>
    </row>
  </sheetData>
  <mergeCells count="225">
    <mergeCell ref="BF6:BF7"/>
    <mergeCell ref="BF9:BF10"/>
    <mergeCell ref="BB9:BB10"/>
    <mergeCell ref="BB6:BB7"/>
    <mergeCell ref="BD6:BD7"/>
    <mergeCell ref="BD9:BD10"/>
    <mergeCell ref="B1:E1"/>
    <mergeCell ref="Q1:X1"/>
    <mergeCell ref="Z1:AG1"/>
    <mergeCell ref="Q6:Q7"/>
    <mergeCell ref="S6:S7"/>
    <mergeCell ref="U6:U7"/>
    <mergeCell ref="W6:W7"/>
    <mergeCell ref="Z6:Z7"/>
    <mergeCell ref="AB6:AB7"/>
    <mergeCell ref="AD6:AD7"/>
    <mergeCell ref="AF6:AF7"/>
    <mergeCell ref="AI6:AI7"/>
    <mergeCell ref="AK6:AK7"/>
    <mergeCell ref="AM6:AM7"/>
    <mergeCell ref="AI9:AI12"/>
    <mergeCell ref="AM9:AM12"/>
    <mergeCell ref="AS6:AS7"/>
    <mergeCell ref="AS9:AS12"/>
    <mergeCell ref="AS13:AS15"/>
    <mergeCell ref="AZ19:AZ20"/>
    <mergeCell ref="AI34:AI35"/>
    <mergeCell ref="AI37:AI38"/>
    <mergeCell ref="AI39:AI40"/>
    <mergeCell ref="AI42:AI44"/>
    <mergeCell ref="AK9:AK12"/>
    <mergeCell ref="AK13:AK15"/>
    <mergeCell ref="AK23:AK24"/>
    <mergeCell ref="AK19:AK20"/>
    <mergeCell ref="AK34:AK35"/>
    <mergeCell ref="AK37:AK38"/>
    <mergeCell ref="AK39:AK40"/>
    <mergeCell ref="AK42:AK44"/>
    <mergeCell ref="AI13:AI15"/>
    <mergeCell ref="AK27:AK28"/>
    <mergeCell ref="AI23:AI24"/>
    <mergeCell ref="AI19:AI20"/>
    <mergeCell ref="AI27:AI28"/>
    <mergeCell ref="AM37:AM38"/>
    <mergeCell ref="AM39:AM40"/>
    <mergeCell ref="AM42:AM44"/>
    <mergeCell ref="AQ9:AQ12"/>
    <mergeCell ref="AQ13:AQ15"/>
    <mergeCell ref="AQ23:AQ24"/>
    <mergeCell ref="AQ19:AQ20"/>
    <mergeCell ref="AQ27:AQ28"/>
    <mergeCell ref="AQ34:AQ35"/>
    <mergeCell ref="AQ37:AQ38"/>
    <mergeCell ref="AQ39:AQ40"/>
    <mergeCell ref="AQ42:AQ44"/>
    <mergeCell ref="AO23:AO24"/>
    <mergeCell ref="AO19:AO20"/>
    <mergeCell ref="AO27:AO28"/>
    <mergeCell ref="AO34:AO35"/>
    <mergeCell ref="AM13:AM15"/>
    <mergeCell ref="AM23:AM24"/>
    <mergeCell ref="AM19:AM20"/>
    <mergeCell ref="AM27:AM28"/>
    <mergeCell ref="AM34:AM35"/>
    <mergeCell ref="AO37:AO38"/>
    <mergeCell ref="AO39:AO40"/>
    <mergeCell ref="AO42:AO44"/>
    <mergeCell ref="AS23:AS24"/>
    <mergeCell ref="AS19:AS20"/>
    <mergeCell ref="AS27:AS28"/>
    <mergeCell ref="AS34:AS35"/>
    <mergeCell ref="AS37:AS38"/>
    <mergeCell ref="AS39:AS40"/>
    <mergeCell ref="AS42:AS44"/>
    <mergeCell ref="AQ6:AQ7"/>
    <mergeCell ref="AO6:AO7"/>
    <mergeCell ref="AO9:AO12"/>
    <mergeCell ref="AO13:AO15"/>
    <mergeCell ref="AV42:AV44"/>
    <mergeCell ref="AX6:AX7"/>
    <mergeCell ref="AX9:AX10"/>
    <mergeCell ref="AX11:AX12"/>
    <mergeCell ref="AX13:AX15"/>
    <mergeCell ref="AX23:AX24"/>
    <mergeCell ref="AX19:AX20"/>
    <mergeCell ref="AX27:AX28"/>
    <mergeCell ref="AX34:AX35"/>
    <mergeCell ref="AX37:AX38"/>
    <mergeCell ref="AX39:AX40"/>
    <mergeCell ref="AX42:AX44"/>
    <mergeCell ref="AV19:AV20"/>
    <mergeCell ref="AV27:AV28"/>
    <mergeCell ref="AV34:AV35"/>
    <mergeCell ref="AV37:AV38"/>
    <mergeCell ref="AV39:AV40"/>
    <mergeCell ref="AV6:AV7"/>
    <mergeCell ref="AV9:AV10"/>
    <mergeCell ref="AV11:AV12"/>
    <mergeCell ref="AV13:AV15"/>
    <mergeCell ref="AV23:AV24"/>
    <mergeCell ref="AZ27:AZ28"/>
    <mergeCell ref="AZ34:AZ35"/>
    <mergeCell ref="AZ37:AZ38"/>
    <mergeCell ref="AZ39:AZ40"/>
    <mergeCell ref="AZ6:AZ7"/>
    <mergeCell ref="AZ9:AZ10"/>
    <mergeCell ref="AZ11:AZ12"/>
    <mergeCell ref="AZ13:AZ15"/>
    <mergeCell ref="AZ23:AZ24"/>
    <mergeCell ref="BF37:BF38"/>
    <mergeCell ref="BF39:BF40"/>
    <mergeCell ref="BB34:BB35"/>
    <mergeCell ref="BD34:BD35"/>
    <mergeCell ref="BF34:BF35"/>
    <mergeCell ref="BB37:BB38"/>
    <mergeCell ref="BD37:BD38"/>
    <mergeCell ref="BD39:BD40"/>
    <mergeCell ref="AZ42:AZ44"/>
    <mergeCell ref="BB42:BB44"/>
    <mergeCell ref="BD42:BD44"/>
    <mergeCell ref="BF42:BF44"/>
    <mergeCell ref="BB39:BB40"/>
    <mergeCell ref="BB23:BB24"/>
    <mergeCell ref="BD23:BD24"/>
    <mergeCell ref="BF23:BF24"/>
    <mergeCell ref="BB13:BB15"/>
    <mergeCell ref="BB11:BB12"/>
    <mergeCell ref="BD13:BD15"/>
    <mergeCell ref="BB27:BB28"/>
    <mergeCell ref="BD27:BD28"/>
    <mergeCell ref="BF27:BF28"/>
    <mergeCell ref="BB19:BB20"/>
    <mergeCell ref="BD19:BD20"/>
    <mergeCell ref="BF19:BF20"/>
    <mergeCell ref="BF11:BF12"/>
    <mergeCell ref="BF13:BF15"/>
    <mergeCell ref="BD11:BD12"/>
    <mergeCell ref="Q9:Q12"/>
    <mergeCell ref="Q13:Q14"/>
    <mergeCell ref="Q19:Q20"/>
    <mergeCell ref="Q23:Q24"/>
    <mergeCell ref="Q27:Q28"/>
    <mergeCell ref="Q34:Q35"/>
    <mergeCell ref="Q37:Q38"/>
    <mergeCell ref="Q39:Q40"/>
    <mergeCell ref="Q42:Q44"/>
    <mergeCell ref="S9:S12"/>
    <mergeCell ref="S13:S14"/>
    <mergeCell ref="S19:S20"/>
    <mergeCell ref="S23:S24"/>
    <mergeCell ref="S27:S28"/>
    <mergeCell ref="S34:S35"/>
    <mergeCell ref="S37:S38"/>
    <mergeCell ref="S39:S40"/>
    <mergeCell ref="S42:S44"/>
    <mergeCell ref="U9:U12"/>
    <mergeCell ref="U13:U14"/>
    <mergeCell ref="U19:U20"/>
    <mergeCell ref="U23:U24"/>
    <mergeCell ref="U27:U28"/>
    <mergeCell ref="U34:U35"/>
    <mergeCell ref="U37:U38"/>
    <mergeCell ref="U39:U40"/>
    <mergeCell ref="U42:U44"/>
    <mergeCell ref="W9:W12"/>
    <mergeCell ref="W13:W14"/>
    <mergeCell ref="W19:W20"/>
    <mergeCell ref="W23:W24"/>
    <mergeCell ref="W27:W28"/>
    <mergeCell ref="W34:W35"/>
    <mergeCell ref="W37:W38"/>
    <mergeCell ref="W39:W40"/>
    <mergeCell ref="W42:W44"/>
    <mergeCell ref="Z9:Z12"/>
    <mergeCell ref="Z13:Z14"/>
    <mergeCell ref="Z19:Z20"/>
    <mergeCell ref="Z23:Z24"/>
    <mergeCell ref="Z27:Z28"/>
    <mergeCell ref="Z34:Z35"/>
    <mergeCell ref="Z37:Z38"/>
    <mergeCell ref="Z39:Z40"/>
    <mergeCell ref="Z42:Z44"/>
    <mergeCell ref="AB9:AB12"/>
    <mergeCell ref="AB13:AB14"/>
    <mergeCell ref="AB19:AB20"/>
    <mergeCell ref="AB23:AB24"/>
    <mergeCell ref="AB27:AB28"/>
    <mergeCell ref="AB34:AB35"/>
    <mergeCell ref="AB37:AB38"/>
    <mergeCell ref="AB39:AB40"/>
    <mergeCell ref="AB42:AB44"/>
    <mergeCell ref="AF42:AF44"/>
    <mergeCell ref="AD9:AD12"/>
    <mergeCell ref="AD13:AD14"/>
    <mergeCell ref="AD19:AD20"/>
    <mergeCell ref="AD23:AD24"/>
    <mergeCell ref="AD27:AD28"/>
    <mergeCell ref="AD34:AD35"/>
    <mergeCell ref="AD37:AD38"/>
    <mergeCell ref="AD39:AD40"/>
    <mergeCell ref="AD42:AD44"/>
    <mergeCell ref="AV1:BG1"/>
    <mergeCell ref="AI1:AT1"/>
    <mergeCell ref="F1:F2"/>
    <mergeCell ref="K1:K2"/>
    <mergeCell ref="K3:K44"/>
    <mergeCell ref="P1:P2"/>
    <mergeCell ref="G1:J1"/>
    <mergeCell ref="L1:O1"/>
    <mergeCell ref="P3:P44"/>
    <mergeCell ref="Y1:Y2"/>
    <mergeCell ref="Y3:Y44"/>
    <mergeCell ref="AH1:AH2"/>
    <mergeCell ref="AH3:AH44"/>
    <mergeCell ref="AU1:AU2"/>
    <mergeCell ref="AU3:AU44"/>
    <mergeCell ref="F3:F44"/>
    <mergeCell ref="AF9:AF12"/>
    <mergeCell ref="AF13:AF14"/>
    <mergeCell ref="AF19:AF20"/>
    <mergeCell ref="AF23:AF24"/>
    <mergeCell ref="AF27:AF28"/>
    <mergeCell ref="AF34:AF35"/>
    <mergeCell ref="AF37:AF38"/>
    <mergeCell ref="AF39:AF40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workbookViewId="0">
      <pane xSplit="1" topLeftCell="B1" activePane="topRight" state="frozen"/>
      <selection pane="topRight" activeCell="O39" sqref="O39"/>
    </sheetView>
  </sheetViews>
  <sheetFormatPr baseColWidth="10" defaultRowHeight="15" x14ac:dyDescent="0.25"/>
  <cols>
    <col min="1" max="1" width="20.28515625" customWidth="1"/>
    <col min="2" max="2" width="13.85546875" customWidth="1"/>
    <col min="3" max="3" width="11" customWidth="1"/>
    <col min="5" max="5" width="11.5703125" style="30"/>
    <col min="6" max="6" width="13.28515625" customWidth="1"/>
    <col min="9" max="9" width="11.5703125" style="23"/>
    <col min="10" max="10" width="13.7109375" customWidth="1"/>
    <col min="13" max="13" width="13.28515625" customWidth="1"/>
  </cols>
  <sheetData>
    <row r="1" spans="1:15" ht="15.75" thickBot="1" x14ac:dyDescent="0.3">
      <c r="A1" t="s">
        <v>0</v>
      </c>
      <c r="B1" s="190">
        <v>1900</v>
      </c>
      <c r="C1" s="191"/>
      <c r="D1" s="191"/>
      <c r="E1" s="192"/>
      <c r="F1" s="193">
        <v>1903</v>
      </c>
      <c r="G1" s="194"/>
      <c r="H1" s="194"/>
      <c r="I1" s="194"/>
    </row>
    <row r="2" spans="1:15" ht="60.75" thickBot="1" x14ac:dyDescent="0.3">
      <c r="A2" s="9"/>
      <c r="B2" s="13" t="s">
        <v>3</v>
      </c>
      <c r="C2" s="14" t="s">
        <v>2</v>
      </c>
      <c r="D2" s="15" t="s">
        <v>28</v>
      </c>
      <c r="E2" s="28"/>
      <c r="F2" s="14" t="s">
        <v>3</v>
      </c>
      <c r="G2" s="14" t="s">
        <v>2</v>
      </c>
      <c r="H2" s="15" t="s">
        <v>28</v>
      </c>
      <c r="I2" s="25"/>
      <c r="J2" s="14" t="s">
        <v>3</v>
      </c>
      <c r="K2" s="14" t="s">
        <v>2</v>
      </c>
      <c r="L2" s="15" t="s">
        <v>28</v>
      </c>
      <c r="M2" s="14" t="s">
        <v>3</v>
      </c>
      <c r="N2" s="14" t="s">
        <v>2</v>
      </c>
      <c r="O2" s="15" t="s">
        <v>28</v>
      </c>
    </row>
    <row r="3" spans="1:15" x14ac:dyDescent="0.25">
      <c r="A3" s="10" t="s">
        <v>4</v>
      </c>
      <c r="B3" s="11">
        <v>932</v>
      </c>
      <c r="C3" s="12">
        <v>248</v>
      </c>
      <c r="D3" s="16">
        <v>31</v>
      </c>
      <c r="E3" s="29">
        <f>D3/B3</f>
        <v>3.3261802575107295E-2</v>
      </c>
      <c r="F3" s="12">
        <v>943</v>
      </c>
      <c r="G3" s="12">
        <v>217</v>
      </c>
      <c r="H3" s="16">
        <v>40</v>
      </c>
      <c r="I3" s="29">
        <f>H3/F3</f>
        <v>4.2417815482502653E-2</v>
      </c>
      <c r="J3" s="12"/>
      <c r="K3" s="12"/>
      <c r="L3" s="16"/>
      <c r="M3" s="12"/>
      <c r="N3" s="12"/>
      <c r="O3" s="16"/>
    </row>
    <row r="4" spans="1:15" x14ac:dyDescent="0.25">
      <c r="A4" s="7" t="s">
        <v>5</v>
      </c>
      <c r="B4" s="4">
        <v>1530</v>
      </c>
      <c r="C4" s="1">
        <v>1049</v>
      </c>
      <c r="D4" s="17">
        <v>66</v>
      </c>
      <c r="E4" s="29">
        <f t="shared" ref="E4:E26" si="0">D4/B4</f>
        <v>4.3137254901960784E-2</v>
      </c>
      <c r="F4" s="1">
        <v>1422</v>
      </c>
      <c r="G4" s="1">
        <v>888</v>
      </c>
      <c r="H4" s="17">
        <v>81</v>
      </c>
      <c r="I4" s="29">
        <f t="shared" ref="I4:I26" si="1">H4/F4</f>
        <v>5.6962025316455694E-2</v>
      </c>
      <c r="J4" s="1"/>
      <c r="K4" s="1"/>
      <c r="L4" s="17"/>
      <c r="M4" s="1"/>
      <c r="N4" s="1"/>
      <c r="O4" s="17"/>
    </row>
    <row r="5" spans="1:15" x14ac:dyDescent="0.25">
      <c r="A5" s="7" t="s">
        <v>6</v>
      </c>
      <c r="B5" s="4">
        <v>643</v>
      </c>
      <c r="C5" s="1">
        <v>258</v>
      </c>
      <c r="D5" s="17">
        <v>37</v>
      </c>
      <c r="E5" s="29">
        <f t="shared" si="0"/>
        <v>5.7542768273716953E-2</v>
      </c>
      <c r="F5" s="1">
        <v>649</v>
      </c>
      <c r="G5" s="1">
        <v>168</v>
      </c>
      <c r="H5" s="17">
        <v>41</v>
      </c>
      <c r="I5" s="29">
        <f t="shared" si="1"/>
        <v>6.3174114021571651E-2</v>
      </c>
      <c r="J5" s="1"/>
      <c r="K5" s="1"/>
      <c r="L5" s="17"/>
      <c r="M5" s="1"/>
      <c r="N5" s="1"/>
      <c r="O5" s="17"/>
    </row>
    <row r="6" spans="1:15" x14ac:dyDescent="0.25">
      <c r="A6" s="7" t="s">
        <v>7</v>
      </c>
      <c r="B6" s="4">
        <v>1162</v>
      </c>
      <c r="C6" s="1">
        <v>446</v>
      </c>
      <c r="D6" s="17">
        <v>60</v>
      </c>
      <c r="E6" s="29">
        <f t="shared" si="0"/>
        <v>5.163511187607573E-2</v>
      </c>
      <c r="F6" s="1">
        <v>1034</v>
      </c>
      <c r="G6" s="1">
        <v>245</v>
      </c>
      <c r="H6" s="17">
        <v>81</v>
      </c>
      <c r="I6" s="29">
        <f t="shared" si="1"/>
        <v>7.8336557059961315E-2</v>
      </c>
      <c r="J6" s="1"/>
      <c r="K6" s="1"/>
      <c r="L6" s="17"/>
      <c r="M6" s="1"/>
      <c r="N6" s="1"/>
      <c r="O6" s="17"/>
    </row>
    <row r="7" spans="1:15" x14ac:dyDescent="0.25">
      <c r="A7" s="7" t="s">
        <v>8</v>
      </c>
      <c r="B7" s="4">
        <v>776</v>
      </c>
      <c r="C7" s="1">
        <v>352</v>
      </c>
      <c r="D7" s="17">
        <v>46</v>
      </c>
      <c r="E7" s="29">
        <f t="shared" si="0"/>
        <v>5.9278350515463915E-2</v>
      </c>
      <c r="F7" s="1">
        <v>736</v>
      </c>
      <c r="G7" s="1">
        <v>200</v>
      </c>
      <c r="H7" s="17">
        <v>43</v>
      </c>
      <c r="I7" s="29">
        <f t="shared" si="1"/>
        <v>5.8423913043478264E-2</v>
      </c>
      <c r="J7" s="1"/>
      <c r="K7" s="1"/>
      <c r="L7" s="17"/>
      <c r="M7" s="1"/>
      <c r="N7" s="1"/>
      <c r="O7" s="17"/>
    </row>
    <row r="8" spans="1:15" x14ac:dyDescent="0.25">
      <c r="A8" s="7" t="s">
        <v>9</v>
      </c>
      <c r="B8" s="4">
        <v>437</v>
      </c>
      <c r="C8" s="1">
        <v>162</v>
      </c>
      <c r="D8" s="17">
        <v>11</v>
      </c>
      <c r="E8" s="29">
        <f t="shared" si="0"/>
        <v>2.5171624713958809E-2</v>
      </c>
      <c r="F8" s="1">
        <v>436</v>
      </c>
      <c r="G8" s="1">
        <v>110</v>
      </c>
      <c r="H8" s="17">
        <v>16</v>
      </c>
      <c r="I8" s="29">
        <f t="shared" si="1"/>
        <v>3.669724770642202E-2</v>
      </c>
      <c r="J8" s="1"/>
      <c r="K8" s="1"/>
      <c r="L8" s="17"/>
      <c r="M8" s="1"/>
      <c r="N8" s="1"/>
      <c r="O8" s="17"/>
    </row>
    <row r="9" spans="1:15" x14ac:dyDescent="0.25">
      <c r="A9" s="7" t="s">
        <v>10</v>
      </c>
      <c r="B9" s="4">
        <v>1254</v>
      </c>
      <c r="C9" s="1">
        <v>445</v>
      </c>
      <c r="D9" s="17">
        <v>54</v>
      </c>
      <c r="E9" s="29">
        <f t="shared" si="0"/>
        <v>4.3062200956937802E-2</v>
      </c>
      <c r="F9" s="1">
        <v>1284</v>
      </c>
      <c r="G9" s="1">
        <v>390</v>
      </c>
      <c r="H9" s="17">
        <v>54</v>
      </c>
      <c r="I9" s="29">
        <f t="shared" si="1"/>
        <v>4.2056074766355138E-2</v>
      </c>
      <c r="J9" s="1"/>
      <c r="K9" s="1"/>
      <c r="L9" s="17"/>
      <c r="M9" s="1"/>
      <c r="N9" s="1"/>
      <c r="O9" s="17"/>
    </row>
    <row r="10" spans="1:15" x14ac:dyDescent="0.25">
      <c r="A10" s="7" t="s">
        <v>11</v>
      </c>
      <c r="B10" s="4">
        <v>751</v>
      </c>
      <c r="C10" s="1">
        <v>190</v>
      </c>
      <c r="D10" s="17">
        <v>51</v>
      </c>
      <c r="E10" s="29">
        <f t="shared" si="0"/>
        <v>6.7909454061251665E-2</v>
      </c>
      <c r="F10" s="1">
        <v>727</v>
      </c>
      <c r="G10" s="1">
        <v>209</v>
      </c>
      <c r="H10" s="17">
        <v>49</v>
      </c>
      <c r="I10" s="29">
        <f t="shared" si="1"/>
        <v>6.7400275103163682E-2</v>
      </c>
      <c r="J10" s="1"/>
      <c r="K10" s="1"/>
      <c r="L10" s="17"/>
      <c r="M10" s="1"/>
      <c r="N10" s="1"/>
      <c r="O10" s="17"/>
    </row>
    <row r="11" spans="1:15" x14ac:dyDescent="0.25">
      <c r="A11" s="7" t="s">
        <v>12</v>
      </c>
      <c r="B11" s="4">
        <v>1070</v>
      </c>
      <c r="C11" s="1">
        <v>238</v>
      </c>
      <c r="D11" s="17">
        <v>73</v>
      </c>
      <c r="E11" s="29">
        <f t="shared" si="0"/>
        <v>6.822429906542056E-2</v>
      </c>
      <c r="F11" s="1">
        <v>1090</v>
      </c>
      <c r="G11" s="1">
        <v>224</v>
      </c>
      <c r="H11" s="17">
        <v>53</v>
      </c>
      <c r="I11" s="29">
        <f t="shared" si="1"/>
        <v>4.8623853211009177E-2</v>
      </c>
      <c r="J11" s="1"/>
      <c r="K11" s="1"/>
      <c r="L11" s="17"/>
      <c r="M11" s="1"/>
      <c r="N11" s="1"/>
      <c r="O11" s="17"/>
    </row>
    <row r="12" spans="1:15" x14ac:dyDescent="0.25">
      <c r="A12" s="7" t="s">
        <v>13</v>
      </c>
      <c r="B12" s="4">
        <v>881</v>
      </c>
      <c r="C12" s="1">
        <v>494</v>
      </c>
      <c r="D12" s="17">
        <v>44</v>
      </c>
      <c r="E12" s="29">
        <f t="shared" si="0"/>
        <v>4.9943246311010214E-2</v>
      </c>
      <c r="F12" s="1">
        <v>904</v>
      </c>
      <c r="G12" s="1">
        <v>368</v>
      </c>
      <c r="H12" s="17">
        <v>47</v>
      </c>
      <c r="I12" s="29">
        <f t="shared" si="1"/>
        <v>5.1991150442477874E-2</v>
      </c>
      <c r="J12" s="1"/>
      <c r="K12" s="1"/>
      <c r="L12" s="17"/>
      <c r="M12" s="1"/>
      <c r="N12" s="1"/>
      <c r="O12" s="17"/>
    </row>
    <row r="13" spans="1:15" x14ac:dyDescent="0.25">
      <c r="A13" s="7" t="s">
        <v>14</v>
      </c>
      <c r="B13" s="4">
        <v>709</v>
      </c>
      <c r="C13" s="1">
        <v>313</v>
      </c>
      <c r="D13" s="17">
        <v>34</v>
      </c>
      <c r="E13" s="29">
        <f t="shared" si="0"/>
        <v>4.7954866008462625E-2</v>
      </c>
      <c r="F13" s="1">
        <v>784</v>
      </c>
      <c r="G13" s="1">
        <v>424</v>
      </c>
      <c r="H13" s="17">
        <v>44</v>
      </c>
      <c r="I13" s="29">
        <f t="shared" si="1"/>
        <v>5.6122448979591837E-2</v>
      </c>
      <c r="J13" s="1"/>
      <c r="K13" s="1"/>
      <c r="L13" s="17"/>
      <c r="M13" s="1"/>
      <c r="N13" s="1"/>
      <c r="O13" s="17"/>
    </row>
    <row r="14" spans="1:15" x14ac:dyDescent="0.25">
      <c r="A14" s="7" t="s">
        <v>15</v>
      </c>
      <c r="B14" s="4">
        <v>990</v>
      </c>
      <c r="C14" s="1">
        <v>129</v>
      </c>
      <c r="D14" s="17">
        <v>80</v>
      </c>
      <c r="E14" s="29">
        <f t="shared" si="0"/>
        <v>8.0808080808080815E-2</v>
      </c>
      <c r="F14" s="1">
        <v>936</v>
      </c>
      <c r="G14" s="1">
        <v>59</v>
      </c>
      <c r="H14" s="17">
        <v>68</v>
      </c>
      <c r="I14" s="29">
        <f t="shared" si="1"/>
        <v>7.2649572649572655E-2</v>
      </c>
      <c r="J14" s="1"/>
      <c r="K14" s="1"/>
      <c r="L14" s="17"/>
      <c r="M14" s="1"/>
      <c r="N14" s="1"/>
      <c r="O14" s="17"/>
    </row>
    <row r="15" spans="1:15" x14ac:dyDescent="0.25">
      <c r="A15" s="7" t="s">
        <v>16</v>
      </c>
      <c r="B15" s="4">
        <v>536</v>
      </c>
      <c r="C15" s="1">
        <v>272</v>
      </c>
      <c r="D15" s="17">
        <v>28</v>
      </c>
      <c r="E15" s="29">
        <f t="shared" si="0"/>
        <v>5.2238805970149252E-2</v>
      </c>
      <c r="F15" s="1">
        <v>534</v>
      </c>
      <c r="G15" s="1">
        <v>206</v>
      </c>
      <c r="H15" s="17">
        <v>23</v>
      </c>
      <c r="I15" s="29">
        <f t="shared" si="1"/>
        <v>4.307116104868914E-2</v>
      </c>
      <c r="J15" s="1"/>
      <c r="K15" s="1"/>
      <c r="L15" s="17"/>
      <c r="M15" s="1"/>
      <c r="N15" s="1"/>
      <c r="O15" s="17"/>
    </row>
    <row r="16" spans="1:15" x14ac:dyDescent="0.25">
      <c r="A16" s="7" t="s">
        <v>17</v>
      </c>
      <c r="B16" s="4">
        <v>612</v>
      </c>
      <c r="C16" s="1">
        <v>263</v>
      </c>
      <c r="D16" s="17">
        <v>58</v>
      </c>
      <c r="E16" s="29">
        <f t="shared" si="0"/>
        <v>9.4771241830065356E-2</v>
      </c>
      <c r="F16" s="1">
        <v>610</v>
      </c>
      <c r="G16" s="1">
        <v>166</v>
      </c>
      <c r="H16" s="17">
        <v>53</v>
      </c>
      <c r="I16" s="29">
        <f t="shared" si="1"/>
        <v>8.6885245901639346E-2</v>
      </c>
      <c r="J16" s="1"/>
      <c r="K16" s="1"/>
      <c r="L16" s="17"/>
      <c r="M16" s="1"/>
      <c r="N16" s="1"/>
      <c r="O16" s="17"/>
    </row>
    <row r="17" spans="1:15" x14ac:dyDescent="0.25">
      <c r="A17" s="7" t="s">
        <v>18</v>
      </c>
      <c r="B17" s="4">
        <v>348</v>
      </c>
      <c r="C17" s="1">
        <v>29</v>
      </c>
      <c r="D17" s="17">
        <v>12</v>
      </c>
      <c r="E17" s="29">
        <f t="shared" si="0"/>
        <v>3.4482758620689655E-2</v>
      </c>
      <c r="F17" s="1">
        <v>352</v>
      </c>
      <c r="G17" s="1">
        <v>90</v>
      </c>
      <c r="H17" s="17">
        <v>22</v>
      </c>
      <c r="I17" s="29">
        <f t="shared" si="1"/>
        <v>6.25E-2</v>
      </c>
      <c r="J17" s="1"/>
      <c r="K17" s="1"/>
      <c r="L17" s="17"/>
      <c r="M17" s="1"/>
      <c r="N17" s="1"/>
      <c r="O17" s="17"/>
    </row>
    <row r="18" spans="1:15" x14ac:dyDescent="0.25">
      <c r="A18" s="7" t="s">
        <v>19</v>
      </c>
      <c r="B18" s="4">
        <v>860</v>
      </c>
      <c r="C18" s="1">
        <v>369</v>
      </c>
      <c r="D18" s="17">
        <v>56</v>
      </c>
      <c r="E18" s="29">
        <f t="shared" si="0"/>
        <v>6.5116279069767441E-2</v>
      </c>
      <c r="F18" s="1">
        <v>873</v>
      </c>
      <c r="G18" s="1">
        <v>297</v>
      </c>
      <c r="H18" s="17">
        <v>58</v>
      </c>
      <c r="I18" s="29">
        <f t="shared" si="1"/>
        <v>6.6437571592210767E-2</v>
      </c>
      <c r="J18" s="1"/>
      <c r="K18" s="1"/>
      <c r="L18" s="17"/>
      <c r="M18" s="1"/>
      <c r="N18" s="1"/>
      <c r="O18" s="17"/>
    </row>
    <row r="19" spans="1:15" x14ac:dyDescent="0.25">
      <c r="A19" s="7" t="s">
        <v>20</v>
      </c>
      <c r="B19" s="4">
        <v>574</v>
      </c>
      <c r="C19" s="1">
        <v>304</v>
      </c>
      <c r="D19" s="17">
        <v>19</v>
      </c>
      <c r="E19" s="29">
        <f t="shared" si="0"/>
        <v>3.3101045296167246E-2</v>
      </c>
      <c r="F19" s="1">
        <v>582</v>
      </c>
      <c r="G19" s="1">
        <v>189</v>
      </c>
      <c r="H19" s="17">
        <v>31</v>
      </c>
      <c r="I19" s="29">
        <f t="shared" si="1"/>
        <v>5.3264604810996562E-2</v>
      </c>
      <c r="J19" s="1"/>
      <c r="K19" s="1"/>
      <c r="L19" s="17"/>
      <c r="M19" s="1"/>
      <c r="N19" s="1"/>
      <c r="O19" s="17"/>
    </row>
    <row r="20" spans="1:15" x14ac:dyDescent="0.25">
      <c r="A20" s="7" t="s">
        <v>21</v>
      </c>
      <c r="B20" s="4">
        <v>1012</v>
      </c>
      <c r="C20" s="1">
        <v>597</v>
      </c>
      <c r="D20" s="17">
        <v>87</v>
      </c>
      <c r="E20" s="29">
        <f t="shared" si="0"/>
        <v>8.5968379446640319E-2</v>
      </c>
      <c r="F20" s="1">
        <v>1036</v>
      </c>
      <c r="G20" s="1">
        <v>589</v>
      </c>
      <c r="H20" s="17">
        <v>106</v>
      </c>
      <c r="I20" s="29">
        <f t="shared" si="1"/>
        <v>0.10231660231660232</v>
      </c>
      <c r="J20" s="1"/>
      <c r="K20" s="1"/>
      <c r="L20" s="17"/>
      <c r="M20" s="1"/>
      <c r="N20" s="1"/>
      <c r="O20" s="17"/>
    </row>
    <row r="21" spans="1:15" x14ac:dyDescent="0.25">
      <c r="A21" s="7" t="s">
        <v>22</v>
      </c>
      <c r="B21" s="4">
        <v>625</v>
      </c>
      <c r="C21" s="1">
        <v>201</v>
      </c>
      <c r="D21" s="17">
        <v>58</v>
      </c>
      <c r="E21" s="29">
        <f t="shared" si="0"/>
        <v>9.2799999999999994E-2</v>
      </c>
      <c r="F21" s="1">
        <v>639</v>
      </c>
      <c r="G21" s="1">
        <v>114</v>
      </c>
      <c r="H21" s="17">
        <v>50</v>
      </c>
      <c r="I21" s="29">
        <f t="shared" si="1"/>
        <v>7.82472613458529E-2</v>
      </c>
      <c r="J21" s="1"/>
      <c r="K21" s="1"/>
      <c r="L21" s="17"/>
      <c r="M21" s="1"/>
      <c r="N21" s="1"/>
      <c r="O21" s="17"/>
    </row>
    <row r="22" spans="1:15" x14ac:dyDescent="0.25">
      <c r="A22" s="7" t="s">
        <v>23</v>
      </c>
      <c r="B22" s="4">
        <v>355</v>
      </c>
      <c r="C22" s="1">
        <v>153</v>
      </c>
      <c r="D22" s="17">
        <v>29</v>
      </c>
      <c r="E22" s="29">
        <f t="shared" si="0"/>
        <v>8.1690140845070425E-2</v>
      </c>
      <c r="F22" s="1">
        <v>350</v>
      </c>
      <c r="G22" s="1">
        <v>72</v>
      </c>
      <c r="H22" s="17">
        <v>22</v>
      </c>
      <c r="I22" s="29">
        <f t="shared" si="1"/>
        <v>6.2857142857142861E-2</v>
      </c>
      <c r="J22" s="1"/>
      <c r="K22" s="1"/>
      <c r="L22" s="17"/>
      <c r="M22" s="1"/>
      <c r="N22" s="1"/>
      <c r="O22" s="17"/>
    </row>
    <row r="23" spans="1:15" x14ac:dyDescent="0.25">
      <c r="A23" s="7" t="s">
        <v>24</v>
      </c>
      <c r="B23" s="4">
        <v>1009</v>
      </c>
      <c r="C23" s="1">
        <v>224</v>
      </c>
      <c r="D23" s="17">
        <v>56</v>
      </c>
      <c r="E23" s="29">
        <f t="shared" si="0"/>
        <v>5.550049554013875E-2</v>
      </c>
      <c r="F23" s="1">
        <v>1090</v>
      </c>
      <c r="G23" s="1">
        <v>99</v>
      </c>
      <c r="H23" s="17">
        <v>75</v>
      </c>
      <c r="I23" s="29">
        <f t="shared" si="1"/>
        <v>6.8807339449541288E-2</v>
      </c>
      <c r="J23" s="1"/>
      <c r="K23" s="1"/>
      <c r="L23" s="17"/>
      <c r="M23" s="1"/>
      <c r="N23" s="1"/>
      <c r="O23" s="17"/>
    </row>
    <row r="24" spans="1:15" x14ac:dyDescent="0.25">
      <c r="A24" s="7" t="s">
        <v>25</v>
      </c>
      <c r="B24" s="4">
        <v>455</v>
      </c>
      <c r="C24" s="1">
        <v>137</v>
      </c>
      <c r="D24" s="17">
        <v>37</v>
      </c>
      <c r="E24" s="29">
        <f t="shared" si="0"/>
        <v>8.1318681318681321E-2</v>
      </c>
      <c r="F24" s="1">
        <v>456</v>
      </c>
      <c r="G24" s="1">
        <v>51</v>
      </c>
      <c r="H24" s="17">
        <v>34</v>
      </c>
      <c r="I24" s="29">
        <f t="shared" si="1"/>
        <v>7.4561403508771926E-2</v>
      </c>
      <c r="J24" s="1"/>
      <c r="K24" s="1"/>
      <c r="L24" s="17"/>
      <c r="M24" s="1"/>
      <c r="N24" s="1"/>
      <c r="O24" s="17"/>
    </row>
    <row r="25" spans="1:15" ht="15.75" thickBot="1" x14ac:dyDescent="0.3">
      <c r="A25" s="8" t="s">
        <v>26</v>
      </c>
      <c r="B25" s="5">
        <v>620</v>
      </c>
      <c r="C25" s="2">
        <v>179</v>
      </c>
      <c r="D25" s="18">
        <v>51</v>
      </c>
      <c r="E25" s="29">
        <f t="shared" si="0"/>
        <v>8.2258064516129034E-2</v>
      </c>
      <c r="F25" s="2">
        <v>631</v>
      </c>
      <c r="G25" s="2">
        <v>127</v>
      </c>
      <c r="H25" s="18">
        <v>53</v>
      </c>
      <c r="I25" s="29">
        <f t="shared" si="1"/>
        <v>8.3993660855784469E-2</v>
      </c>
      <c r="J25" s="2"/>
      <c r="K25" s="2"/>
      <c r="L25" s="18"/>
      <c r="M25" s="2"/>
      <c r="N25" s="2"/>
      <c r="O25" s="18"/>
    </row>
    <row r="26" spans="1:15" ht="15.75" thickBot="1" x14ac:dyDescent="0.3">
      <c r="A26" s="9" t="s">
        <v>27</v>
      </c>
      <c r="B26" s="6">
        <f>SUM(B3:B25)</f>
        <v>18141</v>
      </c>
      <c r="C26" s="3">
        <f>SUM(C3:C25)</f>
        <v>7052</v>
      </c>
      <c r="D26" s="19">
        <f>SUM(D3:D25)</f>
        <v>1078</v>
      </c>
      <c r="E26" s="29">
        <f t="shared" si="0"/>
        <v>5.9423405545449531E-2</v>
      </c>
      <c r="F26" s="3">
        <f>SUM(F3:F25)</f>
        <v>18098</v>
      </c>
      <c r="G26" s="3">
        <f>SUM(G3:G25)</f>
        <v>5502</v>
      </c>
      <c r="H26" s="19">
        <f>SUM(H3:H25)</f>
        <v>1144</v>
      </c>
      <c r="I26" s="29">
        <f t="shared" si="1"/>
        <v>6.3211404575091168E-2</v>
      </c>
      <c r="J26" s="3"/>
      <c r="K26" s="3"/>
      <c r="L26" s="19"/>
      <c r="M26" s="3"/>
      <c r="N26" s="3"/>
      <c r="O26" s="20"/>
    </row>
    <row r="27" spans="1:15" ht="45" x14ac:dyDescent="0.25">
      <c r="A27" s="24" t="s">
        <v>29</v>
      </c>
      <c r="B27" s="21">
        <v>18141</v>
      </c>
      <c r="C27" s="22">
        <v>1078</v>
      </c>
      <c r="D27" s="23">
        <f>C27/B27</f>
        <v>5.9423405545449531E-2</v>
      </c>
      <c r="F27" s="22"/>
      <c r="H27" s="23">
        <f>H26/F26</f>
        <v>6.3211404575091168E-2</v>
      </c>
    </row>
  </sheetData>
  <mergeCells count="2">
    <mergeCell ref="B1:E1"/>
    <mergeCell ref="F1:I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Landdistriktene</vt:lpstr>
      <vt:lpstr>Byer</vt:lpstr>
      <vt:lpstr>Nord-Trøndelag</vt:lpstr>
    </vt:vector>
  </TitlesOfParts>
  <Company>Stortinget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Hommerstad Marthe</dc:creator>
  <cp:lastModifiedBy>Andersen Ida Helene</cp:lastModifiedBy>
  <dcterms:created xsi:type="dcterms:W3CDTF">2019-04-02T10:49:52Z</dcterms:created>
  <dcterms:modified xsi:type="dcterms:W3CDTF">2019-09-03T08:45:33Z</dcterms:modified>
</cp:coreProperties>
</file>